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Javne nabavke\Konkursna dokumentacija - radno\2025\405-192 Zeleznicka\izmena 1\"/>
    </mc:Choice>
  </mc:AlternateContent>
  <bookViews>
    <workbookView xWindow="0" yWindow="0" windowWidth="28800" windowHeight="12435" activeTab="2"/>
  </bookViews>
  <sheets>
    <sheet name="Rekapitulacija" sheetId="1" r:id="rId1"/>
    <sheet name="Saobraćajnica" sheetId="3" r:id="rId2"/>
    <sheet name="Atmosferska" sheetId="2" r:id="rId3"/>
  </sheets>
  <definedNames>
    <definedName name="_xlnm.Print_Area" localSheetId="2">Atmosferska!$A$1:$G$150</definedName>
    <definedName name="_xlnm.Print_Area" localSheetId="1">Saobraćajnica!$A$1:$G$142</definedName>
    <definedName name="_xlnm.Print_Titles" localSheetId="2">Atmosferska!$1:$4</definedName>
    <definedName name="_xlnm.Print_Titles" localSheetId="1">Saobraćajnica!$1:$4</definedName>
    <definedName name="а">"$predmer.#ref!#ref!#ref!#ref!#ref!#ref!#ref!#ref!#ref!#ref!"</definedName>
    <definedName name="а1">#REF!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 i="3" l="1"/>
  <c r="G13" i="3"/>
  <c r="G14" i="3"/>
  <c r="G15" i="3"/>
  <c r="G17" i="3" s="1"/>
  <c r="E120" i="3" s="1"/>
  <c r="G22" i="3"/>
  <c r="G23" i="3"/>
  <c r="G24" i="3"/>
  <c r="G25" i="3"/>
  <c r="G26" i="3"/>
  <c r="G29" i="3"/>
  <c r="G30" i="3"/>
  <c r="G31" i="3"/>
  <c r="G32" i="3"/>
  <c r="G33" i="3"/>
  <c r="G34" i="3"/>
  <c r="G35" i="3"/>
  <c r="G36" i="3"/>
  <c r="G37" i="3"/>
  <c r="G38" i="3"/>
  <c r="G39" i="3"/>
  <c r="G40" i="3"/>
  <c r="G41" i="3"/>
  <c r="G42" i="3"/>
  <c r="G44" i="3"/>
  <c r="G45" i="3"/>
  <c r="G50" i="3"/>
  <c r="G52" i="3"/>
  <c r="G53" i="3"/>
  <c r="G54" i="3"/>
  <c r="G56" i="3"/>
  <c r="G62" i="3"/>
  <c r="G67" i="3"/>
  <c r="G68" i="3"/>
  <c r="G69" i="3"/>
  <c r="G70" i="3"/>
  <c r="G71" i="3"/>
  <c r="G73" i="3"/>
  <c r="G74" i="3"/>
  <c r="G75" i="3"/>
  <c r="G76" i="3"/>
  <c r="G78" i="3"/>
  <c r="G79" i="3"/>
  <c r="G80" i="3"/>
  <c r="G81" i="3"/>
  <c r="G82" i="3"/>
  <c r="G83" i="3"/>
  <c r="G84" i="3"/>
  <c r="G85" i="3"/>
  <c r="G86" i="3"/>
  <c r="G87" i="3"/>
  <c r="G88" i="3"/>
  <c r="G89" i="3"/>
  <c r="G90" i="3"/>
  <c r="G93" i="3"/>
  <c r="G98" i="3"/>
  <c r="G107" i="3"/>
  <c r="G110" i="3"/>
  <c r="G114" i="3"/>
  <c r="G12" i="2"/>
  <c r="G13" i="2"/>
  <c r="G14" i="2"/>
  <c r="G15" i="2"/>
  <c r="G23" i="2"/>
  <c r="G24" i="2"/>
  <c r="G25" i="2"/>
  <c r="G26" i="2"/>
  <c r="G27" i="2"/>
  <c r="G28" i="2"/>
  <c r="G29" i="2"/>
  <c r="G37" i="2"/>
  <c r="G44" i="2"/>
  <c r="G53" i="2"/>
  <c r="G54" i="2"/>
  <c r="G58" i="2"/>
  <c r="G62" i="2"/>
  <c r="G64" i="2"/>
  <c r="G66" i="2"/>
  <c r="G76" i="2"/>
  <c r="G77" i="2"/>
  <c r="G78" i="2"/>
  <c r="G79" i="2"/>
  <c r="G80" i="2"/>
  <c r="G81" i="2"/>
  <c r="G82" i="2"/>
  <c r="G84" i="2"/>
  <c r="G85" i="2"/>
  <c r="G86" i="2"/>
  <c r="G88" i="2"/>
  <c r="G89" i="2"/>
  <c r="G90" i="2"/>
  <c r="G91" i="2"/>
  <c r="G92" i="2"/>
  <c r="G94" i="2"/>
  <c r="G103" i="2"/>
  <c r="G113" i="2"/>
  <c r="G117" i="2"/>
  <c r="G120" i="2"/>
  <c r="G124" i="2"/>
  <c r="G116" i="3" l="1"/>
  <c r="E124" i="3" s="1"/>
  <c r="G100" i="3"/>
  <c r="E123" i="3" s="1"/>
  <c r="G64" i="3"/>
  <c r="E122" i="3" s="1"/>
  <c r="G47" i="3"/>
  <c r="E121" i="3" s="1"/>
  <c r="G126" i="2"/>
  <c r="E132" i="2" s="1"/>
  <c r="G17" i="2"/>
  <c r="E131" i="2" s="1"/>
  <c r="E134" i="2" l="1"/>
  <c r="G12" i="1" s="1"/>
  <c r="E126" i="3"/>
  <c r="G11" i="1" s="1"/>
  <c r="G13" i="1" s="1"/>
  <c r="E138" i="2"/>
  <c r="E141" i="2" s="1"/>
  <c r="H12" i="1" s="1"/>
  <c r="E129" i="3" l="1"/>
  <c r="E131" i="3" s="1"/>
  <c r="H11" i="1" s="1"/>
  <c r="H13" i="1" s="1"/>
</calcChain>
</file>

<file path=xl/sharedStrings.xml><?xml version="1.0" encoding="utf-8"?>
<sst xmlns="http://schemas.openxmlformats.org/spreadsheetml/2006/main" count="365" uniqueCount="230">
  <si>
    <t>OBRAZAC STRUKTURE PONUĐENE CENE</t>
  </si>
  <si>
    <t>Naručilac:</t>
  </si>
  <si>
    <t>Gradska uprava grada Zaječara</t>
  </si>
  <si>
    <t>Referentni broj:</t>
  </si>
  <si>
    <t>Ponuđač:</t>
  </si>
  <si>
    <t>Redni
broj</t>
  </si>
  <si>
    <t>Opis radova</t>
  </si>
  <si>
    <t>Ukupno
(RSD, bez PDV-a)</t>
  </si>
  <si>
    <t>Ukupno
(RSD, sa PDV-om)</t>
  </si>
  <si>
    <t>UKUPNO:</t>
  </si>
  <si>
    <t>Nabavka radova na rekonstrukciji Železničke ulice sa izgradnjom atmosferskog kolektora</t>
  </si>
  <si>
    <t>405-192</t>
  </si>
  <si>
    <t>PDV 20%</t>
  </si>
  <si>
    <t>Napomena: Cene su bez PDV-ea od 20%</t>
  </si>
  <si>
    <t>ATMOSFERSKA KANALIZACIONA MREŽA</t>
  </si>
  <si>
    <t>II</t>
  </si>
  <si>
    <t>PRIPREMNI RADOVI</t>
  </si>
  <si>
    <t>I</t>
  </si>
  <si>
    <t>R E K A P I T U L A C I J A</t>
  </si>
  <si>
    <t>Ukupno:</t>
  </si>
  <si>
    <t>m3</t>
  </si>
  <si>
    <t>d=30 cm</t>
  </si>
  <si>
    <t xml:space="preserve">i ф 400 mm kamenom drobinom, u slojevima </t>
  </si>
  <si>
    <t>Zatrpavanje plastičnih korugovanih cevi  ф 500</t>
  </si>
  <si>
    <t>4,2.2</t>
  </si>
  <si>
    <t>18)</t>
  </si>
  <si>
    <t>ispod, iznad i oko cevi (zapeskavanje).</t>
  </si>
  <si>
    <t>Ugradnja sloja peska ili kamene drobine (0-4 mm),</t>
  </si>
  <si>
    <t>17)</t>
  </si>
  <si>
    <t>kom</t>
  </si>
  <si>
    <t>(400 kN)</t>
  </si>
  <si>
    <t xml:space="preserve">šaht poklopaca ф 600 mm za težak saobraćaj </t>
  </si>
  <si>
    <t>Nabavka, transport i ugradnja liveno-gvozdenih</t>
  </si>
  <si>
    <t>16)</t>
  </si>
  <si>
    <t>Napomena: Cena je data po šahti.</t>
  </si>
  <si>
    <t>Svaka šahta se buši na jedno mesto.</t>
  </si>
  <si>
    <t>do curenja vode oko stava i sleganja okolnog terena.</t>
  </si>
  <si>
    <t xml:space="preserve">za zaptivanje (epoksidni lepak) da kasnije nebi došlo </t>
  </si>
  <si>
    <t xml:space="preserve">zatvoriti cementnim malterom i nekim sredstvom </t>
  </si>
  <si>
    <t>šahtu. Deo šahti ili cevi koji je isečen obvezno</t>
  </si>
  <si>
    <t>slivnika. Sve cevi se priključuju direktno u</t>
  </si>
  <si>
    <t xml:space="preserve">ф 110 ili ф 160 mm koje de priključuju iz </t>
  </si>
  <si>
    <t>Sečenje betonskih prstenova za prolazak cevi</t>
  </si>
  <si>
    <t>15)</t>
  </si>
  <si>
    <t>šahta se buši na dva mesta. Cena je data po šahti.</t>
  </si>
  <si>
    <t>vode oko stava i sleganja okolnog terena. Jedna</t>
  </si>
  <si>
    <t xml:space="preserve">(epoksidni lepak) da kasnije nebi došlo do curenja </t>
  </si>
  <si>
    <t>malterom i nekim sredstvom za zaptivanje</t>
  </si>
  <si>
    <t xml:space="preserve">koji je isečen obavezno zatvoriti cementnim </t>
  </si>
  <si>
    <t>potrebno ugraditi montažni umetak. Deo šahte</t>
  </si>
  <si>
    <t xml:space="preserve">ф 500 mm i njihovo spajanje. U isečeni deo je </t>
  </si>
  <si>
    <t>14)</t>
  </si>
  <si>
    <t>oko slivnika</t>
  </si>
  <si>
    <t>U cenu ulazi i zarpavanje kamenom drobinom</t>
  </si>
  <si>
    <t xml:space="preserve">DN 400 kN. </t>
  </si>
  <si>
    <t xml:space="preserve">slivnika sa slivnom rešetkom za težak saobraćaj </t>
  </si>
  <si>
    <t>Nabavka, transport i ugradnja komplet Gajger</t>
  </si>
  <si>
    <t>13)</t>
  </si>
  <si>
    <t>i zatrpavanje oko šahte kamenom drobinom.</t>
  </si>
  <si>
    <t>ф 18 mm na razmaku od 30 cm. U cenu ulazi</t>
  </si>
  <si>
    <t>projekta, penjalice su od betonskog gvožđa</t>
  </si>
  <si>
    <t xml:space="preserve">Dno se radi sa betonskom kinetom po detalju iz </t>
  </si>
  <si>
    <t>do crnog sjaja.</t>
  </si>
  <si>
    <t xml:space="preserve">malterisanjem cementnim malterom i gletovanjem </t>
  </si>
  <si>
    <t>Sa rubom ili bez ruba oko cevi, sa unutrašnjim</t>
  </si>
  <si>
    <t>i jedan završni konusni prsten viine 60 cm.</t>
  </si>
  <si>
    <t>ф 1000 mm (armirano betonski prstenovi)</t>
  </si>
  <si>
    <t>kanalizacione mreže, u osnovi kružnog preseka</t>
  </si>
  <si>
    <t>Izrada betonskog revizionog šahta u čvorovima</t>
  </si>
  <si>
    <t>11)</t>
  </si>
  <si>
    <t>m1</t>
  </si>
  <si>
    <t>26x4.5=117,00 m1</t>
  </si>
  <si>
    <t>glavne odvodne cevi.</t>
  </si>
  <si>
    <t xml:space="preserve">peskom, postavljaju se od slivnika do šahte ili </t>
  </si>
  <si>
    <t>zbijanjem do potrebne zbijenosti i zapeskavanje</t>
  </si>
  <si>
    <t xml:space="preserve">kamenom drobinom u slojevima d= 30 cm sa </t>
  </si>
  <si>
    <t>Napomena: U cenu ulazi zatrpavanje cevi</t>
  </si>
  <si>
    <t>izlaznog dela Gajger slivnika)</t>
  </si>
  <si>
    <t>cevi ф 110 ili ф 160 mm (prečnik cevi zavisi od</t>
  </si>
  <si>
    <t>Nabavka, transport i ugradnja PVC plastičnih</t>
  </si>
  <si>
    <t>10)</t>
  </si>
  <si>
    <t>9)</t>
  </si>
  <si>
    <t>8)</t>
  </si>
  <si>
    <t xml:space="preserve">DN/ID 400 : 458/398 mm-ID/OD </t>
  </si>
  <si>
    <t xml:space="preserve">Nabavka, isporuka, raznošenje duž trase, ugrađivanje PP-B dvoslojnih korugovanih cevi, sa unutrašnjim glatkim i spoljašnjim trapezoidnim slojem, obodne čvrstoće SN10 (≥10kN/m2) i fleksibilnošću prstena ≥30%, u efektivnim dužinama od 6 metara (bez mufa), kao PIPELIFE PRAGMA PP SN10. Obodna čvrstoća mufa (spojnog elementa) mora biti ista kao deklarisana nosivost cevi tj. u klasi SN10, sa matrično brizganim zaptivnim prstenom od EPDM koji je integralni deo svake cevi. Za dimenzije do DN400 muf frikciono zavaren, za dimenzije preko DN500 muf koekstrudiran sa dodatnim poliesterskim prstenom radi osiguravanja vodonepropusnosti i prstenaste krutosti mufa. Boja cevi razlicita od crne, kao garancija korišćenja nerecikliranog repromaterijala.
Cevi se polažu na peščanu posteljicu u skladu sa uputstvima proizvođača, i spajaju se pomoću integrisanih spojnih elemenata. Zasipavanje iskopa i nabijanje zasipa treba obaviti u skladu s uputsvima proizvođača, u zavisnosti od karakteristika tla i prisutnosti podzmene vode. Cev mora ležati jednoliko celom dužinom.
</t>
  </si>
  <si>
    <t>7)</t>
  </si>
  <si>
    <t xml:space="preserve">DN/ID 500 : 573/498 mm-ID/OD </t>
  </si>
  <si>
    <t>6)</t>
  </si>
  <si>
    <t>18x1.6x1.6x2.8=129,02 m3</t>
  </si>
  <si>
    <t>elementi treba da su armirani.</t>
  </si>
  <si>
    <t xml:space="preserve">i 8 prstena ф 1000 mm dužine 0.5 m. Svi betonski </t>
  </si>
  <si>
    <t xml:space="preserve">18 konusna prstena, 24 prstena ф 1000 mm dužine1 m. </t>
  </si>
  <si>
    <t xml:space="preserve">utovar i transport iskopanog materijala na </t>
  </si>
  <si>
    <t>Napomena: U cenu iskopa ulazi: mašinski iskop,</t>
  </si>
  <si>
    <t>izradu šahti od betonskih elemenata (prstenova).</t>
  </si>
  <si>
    <t xml:space="preserve">Mašinski iskop zemlje III i IV kategorije za </t>
  </si>
  <si>
    <t>2,12.5</t>
  </si>
  <si>
    <t>5)</t>
  </si>
  <si>
    <t>26x1.1x1.1x1.6=50,34 m3</t>
  </si>
  <si>
    <t xml:space="preserve">postavljanje Gajger slivnika </t>
  </si>
  <si>
    <t>4)</t>
  </si>
  <si>
    <t xml:space="preserve">Saobraćajnica,    26x0.5x1.6x4.5=93,6 m3  </t>
  </si>
  <si>
    <t>5.5 metara.</t>
  </si>
  <si>
    <t xml:space="preserve">a dubina 1.2-1.8 m. Iskopani materijal utovariti i </t>
  </si>
  <si>
    <t>glavne odvodne cevi (šahte). Širina rova je 50 cm,</t>
  </si>
  <si>
    <t xml:space="preserve">postavljanje odvodnih cevi od Gajger slivnika do </t>
  </si>
  <si>
    <t>3)</t>
  </si>
  <si>
    <t>1.20 m), a dubina je promenljiva od 1.0-3.0 m.</t>
  </si>
  <si>
    <t>jer је potrebno da se izvrši podgrada rova koji je dublji od</t>
  </si>
  <si>
    <t>ф 500 i 400 мм). Širina rova je 150 cm (ova širina je data</t>
  </si>
  <si>
    <t>(na delu gde se postavljaju glavne kanalizacione cevi</t>
  </si>
  <si>
    <t>Mašinski iskop zemlje III i IV kategorije</t>
  </si>
  <si>
    <t>2)</t>
  </si>
  <si>
    <t>II)  Atmosferska kanalizaciona mreža</t>
  </si>
  <si>
    <t>m</t>
  </si>
  <si>
    <t>tačaka)</t>
  </si>
  <si>
    <t>-reperi, sva osiguranja karakterističnih</t>
  </si>
  <si>
    <t>(osovina, poprečni profili, stalne tačke</t>
  </si>
  <si>
    <t>Obeležavanje trase pre početka radova</t>
  </si>
  <si>
    <t>1)</t>
  </si>
  <si>
    <t>I)  Prethodni  radovi</t>
  </si>
  <si>
    <t>L=747,00 m, NA TERITORIJI GRADA ZAJEČARA</t>
  </si>
  <si>
    <t xml:space="preserve">ŽELEZNIČKE, OD STAROG PRUŽNOG PRELAZA DO ULICA KRALJEVIĆA MARKA, </t>
  </si>
  <si>
    <t>2/2.6.4 PREDMER I PREDRAČUN RADOVA ZA IZGRADNJU SAOBRAĆAJNICA-ULICE</t>
  </si>
  <si>
    <t>vrednost</t>
  </si>
  <si>
    <t xml:space="preserve">   cena </t>
  </si>
  <si>
    <t>ćina</t>
  </si>
  <si>
    <t>mere</t>
  </si>
  <si>
    <t>r a d o v a</t>
  </si>
  <si>
    <t>cen.</t>
  </si>
  <si>
    <t>br.</t>
  </si>
  <si>
    <t>Ukupna</t>
  </si>
  <si>
    <t xml:space="preserve"> Jedinična</t>
  </si>
  <si>
    <t>Koli-</t>
  </si>
  <si>
    <t>Jed.</t>
  </si>
  <si>
    <t xml:space="preserve"> V r s t a</t>
  </si>
  <si>
    <t>Poz.</t>
  </si>
  <si>
    <t>Red.</t>
  </si>
  <si>
    <t>OSTALI RADOVI</t>
  </si>
  <si>
    <t>V</t>
  </si>
  <si>
    <t>GORNJI STROJ</t>
  </si>
  <si>
    <t>IV</t>
  </si>
  <si>
    <t>O B J E K T I</t>
  </si>
  <si>
    <t>III</t>
  </si>
  <si>
    <t>DONJI STROJ</t>
  </si>
  <si>
    <t>t</t>
  </si>
  <si>
    <t>asfalt AB 11 d= 4cm</t>
  </si>
  <si>
    <t>između novih i starih saobraćajnica (denivelacija)</t>
  </si>
  <si>
    <t>Nabavka transport i ugradnja asfalta za uklapanje</t>
  </si>
  <si>
    <t>21)</t>
  </si>
  <si>
    <t>šahti na novoprojektovanu kotu</t>
  </si>
  <si>
    <t>Podizanje - spuštanje poklopaca postojećih</t>
  </si>
  <si>
    <t>20)</t>
  </si>
  <si>
    <t>Prečnika do 10  cm</t>
  </si>
  <si>
    <t>i drugim objektima sa slaganjem na stranu.</t>
  </si>
  <si>
    <t>Kresanje grana drvoreda koje smetaju saobraćaju</t>
  </si>
  <si>
    <t>3,11.1</t>
  </si>
  <si>
    <t>19)</t>
  </si>
  <si>
    <t>V)   Ostali radovi</t>
  </si>
  <si>
    <t>m2</t>
  </si>
  <si>
    <t>peskom. 2224,16x1.05=2335,37 m2</t>
  </si>
  <si>
    <t>Plus 5% zbog ukrajanja. Spojnice ispuniti sitnim</t>
  </si>
  <si>
    <t>(oblik i dimenzije bira Investitor), 20% ploča u boji.</t>
  </si>
  <si>
    <t>Postavljanje behaton ploča d= 6cm na trotaru</t>
  </si>
  <si>
    <t>d= 4 cm. na trotoarau za postavljanje behaton ploča.</t>
  </si>
  <si>
    <t xml:space="preserve">asfalta AB 11 d= 4cm </t>
  </si>
  <si>
    <t xml:space="preserve">Nabavka transport i ugradnja habajućeg sloja od </t>
  </si>
  <si>
    <t>5,1.2</t>
  </si>
  <si>
    <t xml:space="preserve">asfalta BNS 22 d= 6 cm </t>
  </si>
  <si>
    <t xml:space="preserve">Nabavka transport i ugradnja nosećeg sloja od </t>
  </si>
  <si>
    <t>5,1.6</t>
  </si>
  <si>
    <t>Potrebna zbijenost je min 50 Mpa</t>
  </si>
  <si>
    <t>Veličina zrna 0-31.5 mm</t>
  </si>
  <si>
    <t>d= 25 cm.</t>
  </si>
  <si>
    <t xml:space="preserve">od kamene drobine za izradu troara u sloju </t>
  </si>
  <si>
    <t xml:space="preserve">Nabavka, transport i ugradnja gornjeg nosećeg </t>
  </si>
  <si>
    <t>Potrebna zbijenost je min 80 Mpa</t>
  </si>
  <si>
    <t>konstrukciju u sloju d=25 cm.</t>
  </si>
  <si>
    <t xml:space="preserve">od kamene drobine 0-31.5 mm za kolovoznu </t>
  </si>
  <si>
    <t>12)</t>
  </si>
  <si>
    <t>konstrukciju u sloju d=30 cm.</t>
  </si>
  <si>
    <t xml:space="preserve">od kamene drobine 0-63 mm za kolovoznu </t>
  </si>
  <si>
    <t xml:space="preserve">Nabavka, transport i ugradnja donjeg nosećeg </t>
  </si>
  <si>
    <t>IV)  Gornji  stroj</t>
  </si>
  <si>
    <t xml:space="preserve">trotoara </t>
  </si>
  <si>
    <t>Ovi ivičnjaci se postavljaju sa druge strane</t>
  </si>
  <si>
    <t xml:space="preserve">sa fugovanjem spojnica cementnim malterom. </t>
  </si>
  <si>
    <t xml:space="preserve">ivičnjaka 12/18/80cm na podlozi od betona MB 15 </t>
  </si>
  <si>
    <t xml:space="preserve">Nabavka,transport i ugradnja sivih betonskih </t>
  </si>
  <si>
    <t>4,9.3</t>
  </si>
  <si>
    <t>spojnica cementnim malterom</t>
  </si>
  <si>
    <t>oivičenje kolovozne konstrukcije sa fugovanjem</t>
  </si>
  <si>
    <t>24/20/80 MB 40 na sloju betona MB 15 za izradu</t>
  </si>
  <si>
    <t>Nabavka i ugradnja sivih betonskih ivičnjaka</t>
  </si>
  <si>
    <t>4,7.2</t>
  </si>
  <si>
    <t>III)  Objekti</t>
  </si>
  <si>
    <t>Potrebna zbijenost je min 20 Mpa</t>
  </si>
  <si>
    <t>pored trotoara gde je to potrebno</t>
  </si>
  <si>
    <t>koji oivičuje trotoara). Napomena: Ovaj nasip se radi</t>
  </si>
  <si>
    <t xml:space="preserve">Izrada nasipa od zemljanog materijala (iza ivičnjaka </t>
  </si>
  <si>
    <t>2,22.2</t>
  </si>
  <si>
    <t>kolovoznu konstrukcijui trotoar u širokom otkopu,</t>
  </si>
  <si>
    <t>Mašinski iskop zemlje III i IV kategorije za</t>
  </si>
  <si>
    <t>Napomena: potrebna zbijenost je min 25 Mpa</t>
  </si>
  <si>
    <t>Planiranje i valjanje posteljice trotoara</t>
  </si>
  <si>
    <t>2,21.1</t>
  </si>
  <si>
    <t>Napomena: potrebna zbijenost je min 30 Mpa</t>
  </si>
  <si>
    <t>konstrukciju</t>
  </si>
  <si>
    <t>Planiranje i valjanje posteljice za kolovoznu</t>
  </si>
  <si>
    <t>Bez odvoza šuta</t>
  </si>
  <si>
    <t>Rušenje ivičnjaka 20/24 i 24/24 cm pikamerom</t>
  </si>
  <si>
    <t>2,29.1</t>
  </si>
  <si>
    <t>Rušenje betonskog trotoara d=10 cm, pikamerom</t>
  </si>
  <si>
    <t>derom ili buldozerom, bez prevoza.</t>
  </si>
  <si>
    <t>Rušenje asfaltnog zastora debljine d=5 cm grej-</t>
  </si>
  <si>
    <t>1,32</t>
  </si>
  <si>
    <t>II) Donji stroj</t>
  </si>
  <si>
    <t>L=772,24 m, NA TERITORIJI GRADA ZAJEČARA</t>
  </si>
  <si>
    <t>PREDMER I PREDRAČUN RADOVA ZA IZGRADNJU SAOBRAĆAJNICA</t>
  </si>
  <si>
    <t xml:space="preserve"> PREDMER I PREDRAČUN RADOVA ZA IZGRADNJU ATMOSFERSKOG KOLEKTORA</t>
  </si>
  <si>
    <t xml:space="preserve">Nabavka, isporuka, raznošenje duž trase, ugrađivanje PP-B dvoslojnih korugovanih cevi, sa unutrašnjim glatkim i spoljašnjim trapezoidnim slojem, obodne čvrstoće SN10 (≥10kN/m2) i fleksibilnošću prstena ≥30%, u efektivnim dužinama od 6 metara (bez mufa), kao PIPELIFE PRAGMA PP SN10 ili odgovarajuće. Obodna čvrstoća mufa (spojnog elementa) mora biti ista kao deklarisana nosivost cevi tj. u klasi SN10, sa matrično brizganim zaptivnim prstenom od EPDM koji je integralni deo svake cevi. Za dimenzije do DN400 muf frikciono zavaren, za dimenzije preko DN500 muf koekstrudiran sa dodatnim poliesterskim prstenom radi osiguravanja vodonepropusnosti i prstenaste krutosti mufa. Boja cevi razlicita od crne, kao garancija korišćenja nerecikliranog repromaterijala.
Cevi se polažu na peščanu posteljicu u skladu sa uputstvima proizvođača, i spajaju se pomoću integrisanih spojnih elemenata. Zasipavanje iskopa i nabijanje zasipa treba obaviti u skladu s uputsvima proizvođača, u zavisnosti od karakteristika tla i prisutnosti podzmene vode. Cev mora ležati jednoliko celom dužinom.
</t>
  </si>
  <si>
    <r>
      <rPr>
        <b/>
        <sz val="11"/>
        <color indexed="8"/>
        <rFont val="Times New Roman"/>
        <family val="1"/>
      </rPr>
      <t>RDS Pipelife KGF umetak ili odgovarajući.</t>
    </r>
    <r>
      <rPr>
        <sz val="11"/>
        <rFont val="Times New Roman"/>
        <family val="1"/>
      </rPr>
      <t xml:space="preserve"> Sistem za priključene kanalizacije na betonsko okno ili prolaz cevi kroz betonski zid, za </t>
    </r>
    <r>
      <rPr>
        <sz val="11"/>
        <color indexed="8"/>
        <rFont val="Times New Roman"/>
        <family val="1"/>
      </rPr>
      <t>DN ≥</t>
    </r>
    <r>
      <rPr>
        <sz val="11"/>
        <rFont val="Times New Roman"/>
        <family val="1"/>
      </rPr>
      <t xml:space="preserve">  300 . KGF umetak staviti direktno u oplatu i izbetonirati ili ugraditi naknadno. Prilikom priključenja ravni kraj cevi tanko premazati kliznim sredstvom i laganom podužnom rotacijom ugurati u uvodnik KGF umetka .Obračun po komplet ugrađenom elementu. </t>
    </r>
    <r>
      <rPr>
        <b/>
        <sz val="11"/>
        <rFont val="Times New Roman"/>
        <family val="1"/>
      </rPr>
      <t>ID 500</t>
    </r>
    <r>
      <rPr>
        <sz val="11"/>
        <rFont val="Times New Roman"/>
        <family val="1"/>
      </rPr>
      <t xml:space="preserve">          </t>
    </r>
  </si>
  <si>
    <r>
      <rPr>
        <b/>
        <sz val="11"/>
        <color indexed="8"/>
        <rFont val="Times New Roman"/>
        <family val="1"/>
      </rPr>
      <t>RDS Pipelife KGF umetak ili odgovarajući.</t>
    </r>
    <r>
      <rPr>
        <sz val="11"/>
        <rFont val="Times New Roman"/>
        <family val="1"/>
      </rPr>
      <t xml:space="preserve"> Sistem za priključene kanalizacije na betonsko okno ili prolaz cevi kroz betonski zid, za </t>
    </r>
    <r>
      <rPr>
        <sz val="11"/>
        <color indexed="8"/>
        <rFont val="Times New Roman"/>
        <family val="1"/>
      </rPr>
      <t>DN ≥</t>
    </r>
    <r>
      <rPr>
        <sz val="11"/>
        <rFont val="Times New Roman"/>
        <family val="1"/>
      </rPr>
      <t xml:space="preserve">  300 . KGF umetak staviti direktno u oplatu i izbetonirati ili ugraditi naknadno. Prilikom priključenja ravni kraj cevi tanko premazati kliznim sredstvom i laganom podužnom rotacijom ugurati u uvodnik KGF umetka .Obračun po komplet ugrađenom elementu. </t>
    </r>
    <r>
      <rPr>
        <b/>
        <sz val="11"/>
        <rFont val="Times New Roman"/>
        <family val="1"/>
      </rPr>
      <t>ID 400</t>
    </r>
    <r>
      <rPr>
        <sz val="11"/>
        <rFont val="Times New Roman"/>
        <family val="1"/>
      </rPr>
      <t xml:space="preserve">          </t>
    </r>
  </si>
  <si>
    <r>
      <t xml:space="preserve">sa mašinskim utovarom i odvozom na deponiju </t>
    </r>
    <r>
      <rPr>
        <sz val="12"/>
        <color rgb="FFFF0000"/>
        <rFont val="Times New Roman"/>
        <family val="1"/>
      </rPr>
      <t>Halovo.</t>
    </r>
  </si>
  <si>
    <r>
      <t xml:space="preserve">Iskopani materijal utovariti i odvesti na deponiju </t>
    </r>
    <r>
      <rPr>
        <sz val="11"/>
        <color rgb="FFFF0000"/>
        <rFont val="Times New Roman"/>
        <family val="1"/>
      </rPr>
      <t>Halovo</t>
    </r>
    <r>
      <rPr>
        <sz val="11"/>
        <rFont val="Times New Roman"/>
        <family val="1"/>
      </rPr>
      <t>.</t>
    </r>
  </si>
  <si>
    <r>
      <t xml:space="preserve">odvesti na deponiju </t>
    </r>
    <r>
      <rPr>
        <sz val="11"/>
        <color rgb="FFFF0000"/>
        <rFont val="Times New Roman"/>
        <family val="1"/>
      </rPr>
      <t>Halovo</t>
    </r>
    <r>
      <rPr>
        <sz val="11"/>
        <rFont val="Times New Roman"/>
        <family val="1"/>
      </rPr>
      <t xml:space="preserve">. Prosečna dužina rova je </t>
    </r>
  </si>
  <si>
    <r>
      <t xml:space="preserve">deponiju </t>
    </r>
    <r>
      <rPr>
        <sz val="11"/>
        <color rgb="FFFF0000"/>
        <rFont val="Times New Roman"/>
        <family val="1"/>
      </rPr>
      <t>Halovo.</t>
    </r>
  </si>
  <si>
    <r>
      <t xml:space="preserve">deponiju </t>
    </r>
    <r>
      <rPr>
        <sz val="11"/>
        <color rgb="FFFF0000"/>
        <rFont val="Times New Roman"/>
        <family val="1"/>
      </rPr>
      <t>Halovo</t>
    </r>
    <r>
      <rPr>
        <sz val="11"/>
        <rFont val="Times New Roman"/>
        <family val="1"/>
      </rPr>
      <t>. Napomena: Ima 18 šahti koje imaju:</t>
    </r>
  </si>
  <si>
    <r>
      <t xml:space="preserve">Svojstva materijala za izradu cevi moraju biti u skladu sa standardima: prEN13476-1, prEN13476-3, EN ISO 9969, EN 476, EN 1610, ENV 1046. 
Svi zaptivni elementi moraju biti izrađeni u skladu sа EN 681-1. Uz cevi dostaviti Uverenje o kvalitetu Mašinskog fakulteta u Beogradu </t>
    </r>
    <r>
      <rPr>
        <sz val="11"/>
        <color rgb="FFFF0000"/>
        <rFont val="Times New Roman"/>
        <family val="1"/>
      </rPr>
      <t>ili ostalih akreditovanih laboratorija i ustanova.</t>
    </r>
    <r>
      <rPr>
        <sz val="11"/>
        <rFont val="Times New Roman"/>
        <family val="1"/>
      </rPr>
      <t xml:space="preserve">
Obračun po metru ugrađenog cevovoda niže naveden vrste i veličine.
</t>
    </r>
  </si>
  <si>
    <r>
      <t xml:space="preserve">Svojstva materijala za izradu cevi moraju biti u skladu sa standardima: prEN13476-1, prEN13476-3, EN ISO 9969, EN 476, EN 1610, ENV 1046. 
Svi zaptivni elementi moraju biti izrađeni u skladu sа EN 681-1. Uz cevi dostaviti Uverenje o kvalitetu Mašinskog fakulteta u Beogradu </t>
    </r>
    <r>
      <rPr>
        <sz val="11"/>
        <color rgb="FFFF0000"/>
        <rFont val="Times New Roman"/>
        <family val="1"/>
      </rPr>
      <t>ili ostalih akreditovanih laboratorija i ustanova..</t>
    </r>
    <r>
      <rPr>
        <sz val="11"/>
        <rFont val="Times New Roman"/>
        <family val="1"/>
      </rPr>
      <t xml:space="preserve">
Obračun po metru ugrađenog cevovoda niže naveden vrste i veličine.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</si>
</sst>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_)"/>
  </numFmts>
  <fonts count="24">
    <font>
      <sz val="11"/>
      <color theme="1"/>
      <name val="Calibri"/>
      <family val="2"/>
      <scheme val="minor"/>
    </font>
    <font>
      <sz val="10"/>
      <color theme="1"/>
      <name val="Arial1"/>
      <family val="2"/>
    </font>
    <font>
      <sz val="12"/>
      <name val="YuHelvetica"/>
    </font>
    <font>
      <sz val="12"/>
      <name val="Zz_Times Cirilica"/>
      <family val="2"/>
    </font>
    <font>
      <sz val="11"/>
      <name val="Zz_Times Cirilica"/>
      <family val="2"/>
    </font>
    <font>
      <sz val="12"/>
      <name val="Times New Roman"/>
      <family val="1"/>
    </font>
    <font>
      <b/>
      <sz val="12"/>
      <name val="Times New Roman"/>
      <family val="1"/>
    </font>
    <font>
      <sz val="11"/>
      <name val="Times New Roman"/>
      <family val="1"/>
    </font>
    <font>
      <b/>
      <u/>
      <sz val="12"/>
      <name val="Times New Roman"/>
      <family val="1"/>
    </font>
    <font>
      <b/>
      <sz val="11"/>
      <name val="Times New Roman"/>
      <family val="1"/>
    </font>
    <font>
      <sz val="11"/>
      <color theme="1"/>
      <name val="Times New Roman"/>
      <family val="1"/>
    </font>
    <font>
      <b/>
      <sz val="11"/>
      <color indexed="8"/>
      <name val="Times New Roman"/>
      <family val="1"/>
    </font>
    <font>
      <sz val="11"/>
      <color indexed="8"/>
      <name val="Times New Roman"/>
      <family val="1"/>
    </font>
    <font>
      <b/>
      <sz val="10"/>
      <name val="Arial"/>
      <family val="2"/>
    </font>
    <font>
      <sz val="22"/>
      <name val="Zz_Times Cirilica"/>
      <family val="2"/>
    </font>
    <font>
      <sz val="16"/>
      <name val="Times New Roman"/>
      <family val="1"/>
    </font>
    <font>
      <sz val="10"/>
      <name val="MS Sans Serif"/>
      <family val="2"/>
    </font>
    <font>
      <b/>
      <u/>
      <sz val="11"/>
      <name val="Times New Roman"/>
      <family val="1"/>
    </font>
    <font>
      <sz val="12"/>
      <name val="TimesRoman"/>
    </font>
    <font>
      <sz val="11"/>
      <color indexed="10"/>
      <name val="Times New Roman"/>
      <family val="1"/>
    </font>
    <font>
      <sz val="10"/>
      <name val="TimesRoman"/>
    </font>
    <font>
      <sz val="13"/>
      <name val="Times New Roman"/>
      <family val="1"/>
    </font>
    <font>
      <sz val="12"/>
      <color rgb="FFFF0000"/>
      <name val="Times New Roman"/>
      <family val="1"/>
    </font>
    <font>
      <sz val="11"/>
      <color rgb="FFFF0000"/>
      <name val="Times New Roman"/>
      <family val="1"/>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5">
    <xf numFmtId="0" fontId="0" fillId="0" borderId="0"/>
    <xf numFmtId="0" fontId="1" fillId="0" borderId="0"/>
    <xf numFmtId="0" fontId="2" fillId="0" borderId="0"/>
    <xf numFmtId="43" fontId="2" fillId="0" borderId="0" applyFont="0" applyFill="0" applyBorder="0" applyAlignment="0" applyProtection="0"/>
    <xf numFmtId="39" fontId="16" fillId="0" borderId="0"/>
  </cellStyleXfs>
  <cellXfs count="118">
    <xf numFmtId="0" fontId="0" fillId="0" borderId="0" xfId="0"/>
    <xf numFmtId="0" fontId="1" fillId="0" borderId="0" xfId="1"/>
    <xf numFmtId="0" fontId="1" fillId="0" borderId="1" xfId="1" applyBorder="1" applyAlignment="1">
      <alignment wrapText="1"/>
    </xf>
    <xf numFmtId="0" fontId="1" fillId="0" borderId="1" xfId="1" applyBorder="1"/>
    <xf numFmtId="4" fontId="1" fillId="0" borderId="1" xfId="1" applyNumberFormat="1" applyBorder="1"/>
    <xf numFmtId="0" fontId="3" fillId="0" borderId="0" xfId="2" applyFont="1"/>
    <xf numFmtId="4" fontId="3" fillId="0" borderId="0" xfId="2" applyNumberFormat="1" applyFont="1"/>
    <xf numFmtId="4" fontId="3" fillId="0" borderId="0" xfId="2" applyNumberFormat="1" applyFont="1" applyFill="1"/>
    <xf numFmtId="4" fontId="3" fillId="0" borderId="0" xfId="2" applyNumberFormat="1" applyFont="1" applyFill="1" applyAlignment="1">
      <alignment horizontal="center"/>
    </xf>
    <xf numFmtId="43" fontId="3" fillId="0" borderId="0" xfId="3" applyFont="1"/>
    <xf numFmtId="0" fontId="4" fillId="0" borderId="0" xfId="2" applyFont="1"/>
    <xf numFmtId="0" fontId="3" fillId="0" borderId="0" xfId="2" applyFont="1" applyFill="1" applyAlignment="1">
      <alignment horizontal="center"/>
    </xf>
    <xf numFmtId="4" fontId="5" fillId="0" borderId="0" xfId="2" applyNumberFormat="1" applyFont="1"/>
    <xf numFmtId="0" fontId="6" fillId="0" borderId="0" xfId="2" applyFont="1" applyAlignment="1">
      <alignment horizontal="center"/>
    </xf>
    <xf numFmtId="0" fontId="7" fillId="0" borderId="0" xfId="2" applyFont="1"/>
    <xf numFmtId="0" fontId="5" fillId="0" borderId="0" xfId="2" applyFont="1" applyFill="1" applyAlignment="1">
      <alignment horizontal="center"/>
    </xf>
    <xf numFmtId="43" fontId="6" fillId="0" borderId="0" xfId="3" applyFont="1" applyAlignment="1">
      <alignment horizontal="center"/>
    </xf>
    <xf numFmtId="4" fontId="5" fillId="0" borderId="0" xfId="2" applyNumberFormat="1" applyFont="1" applyFill="1"/>
    <xf numFmtId="4" fontId="5" fillId="0" borderId="0" xfId="2" applyNumberFormat="1" applyFont="1" applyFill="1" applyAlignment="1">
      <alignment horizontal="center"/>
    </xf>
    <xf numFmtId="43" fontId="5" fillId="0" borderId="0" xfId="3" applyFont="1"/>
    <xf numFmtId="0" fontId="2" fillId="0" borderId="0" xfId="2"/>
    <xf numFmtId="0" fontId="3" fillId="0" borderId="0" xfId="2" applyFont="1" applyFill="1"/>
    <xf numFmtId="0" fontId="13" fillId="0" borderId="0" xfId="2" applyFont="1" applyFill="1" applyBorder="1" applyAlignment="1">
      <alignment horizontal="left" vertical="center" wrapText="1"/>
    </xf>
    <xf numFmtId="0" fontId="14" fillId="0" borderId="0" xfId="2" applyFont="1"/>
    <xf numFmtId="39" fontId="5" fillId="0" borderId="1" xfId="4" applyFont="1" applyFill="1" applyBorder="1" applyAlignment="1">
      <alignment horizontal="center"/>
    </xf>
    <xf numFmtId="39" fontId="5" fillId="0" borderId="1" xfId="2" applyNumberFormat="1" applyFont="1" applyFill="1" applyBorder="1" applyAlignment="1" applyProtection="1">
      <alignment horizontal="center"/>
    </xf>
    <xf numFmtId="39" fontId="7" fillId="0" borderId="1" xfId="2" applyNumberFormat="1" applyFont="1" applyFill="1" applyBorder="1" applyAlignment="1" applyProtection="1">
      <alignment horizontal="center"/>
    </xf>
    <xf numFmtId="4" fontId="5" fillId="0" borderId="1" xfId="2" applyNumberFormat="1" applyFont="1" applyFill="1" applyBorder="1" applyAlignment="1" applyProtection="1">
      <alignment horizontal="center"/>
    </xf>
    <xf numFmtId="164" fontId="5" fillId="0" borderId="1" xfId="2" applyNumberFormat="1" applyFont="1" applyFill="1" applyBorder="1" applyAlignment="1" applyProtection="1">
      <alignment horizontal="center"/>
    </xf>
    <xf numFmtId="164" fontId="7" fillId="0" borderId="1" xfId="2" applyNumberFormat="1" applyFont="1" applyFill="1" applyBorder="1" applyAlignment="1" applyProtection="1">
      <alignment horizontal="center"/>
    </xf>
    <xf numFmtId="0" fontId="5" fillId="0" borderId="1" xfId="2" applyFont="1" applyFill="1" applyBorder="1" applyAlignment="1">
      <alignment horizontal="center"/>
    </xf>
    <xf numFmtId="0" fontId="7" fillId="0" borderId="1" xfId="2" applyFont="1" applyFill="1" applyBorder="1"/>
    <xf numFmtId="43" fontId="5" fillId="0" borderId="1" xfId="3" applyFont="1" applyFill="1" applyBorder="1"/>
    <xf numFmtId="4" fontId="5" fillId="0" borderId="1" xfId="2" applyNumberFormat="1" applyFont="1" applyFill="1" applyBorder="1" applyAlignment="1">
      <alignment horizontal="center"/>
    </xf>
    <xf numFmtId="4" fontId="5" fillId="0" borderId="1" xfId="2" applyNumberFormat="1" applyFont="1" applyFill="1" applyBorder="1"/>
    <xf numFmtId="4" fontId="5" fillId="0" borderId="1" xfId="3" applyNumberFormat="1" applyFont="1" applyFill="1" applyBorder="1" applyAlignment="1">
      <alignment horizontal="right"/>
    </xf>
    <xf numFmtId="4" fontId="6" fillId="0" borderId="1" xfId="2" applyNumberFormat="1" applyFont="1" applyFill="1" applyBorder="1" applyAlignment="1">
      <alignment horizontal="right"/>
    </xf>
    <xf numFmtId="0" fontId="7" fillId="0" borderId="1" xfId="2" applyFont="1" applyFill="1" applyBorder="1" applyAlignment="1">
      <alignment horizontal="right"/>
    </xf>
    <xf numFmtId="4" fontId="5" fillId="0" borderId="1" xfId="3" applyNumberFormat="1" applyFont="1" applyFill="1" applyBorder="1"/>
    <xf numFmtId="0" fontId="9" fillId="0" borderId="1" xfId="2" applyFont="1" applyFill="1" applyBorder="1" applyAlignment="1">
      <alignment horizontal="right"/>
    </xf>
    <xf numFmtId="4" fontId="6" fillId="0" borderId="1" xfId="2" applyNumberFormat="1" applyFont="1" applyFill="1" applyBorder="1"/>
    <xf numFmtId="0" fontId="7" fillId="0" borderId="1" xfId="2" applyFont="1" applyBorder="1"/>
    <xf numFmtId="4" fontId="5" fillId="0" borderId="1" xfId="2" applyNumberFormat="1" applyFont="1" applyBorder="1"/>
    <xf numFmtId="0" fontId="6" fillId="0" borderId="1" xfId="2" applyFont="1" applyFill="1" applyBorder="1" applyAlignment="1">
      <alignment horizontal="center"/>
    </xf>
    <xf numFmtId="4" fontId="6" fillId="2" borderId="1" xfId="3" applyNumberFormat="1" applyFont="1" applyFill="1" applyBorder="1"/>
    <xf numFmtId="0" fontId="7" fillId="0" borderId="1" xfId="2" applyFont="1" applyFill="1" applyBorder="1" applyAlignment="1">
      <alignment horizontal="left"/>
    </xf>
    <xf numFmtId="4" fontId="5" fillId="2" borderId="1" xfId="3" applyNumberFormat="1" applyFont="1" applyFill="1" applyBorder="1"/>
    <xf numFmtId="0" fontId="5" fillId="0" borderId="1" xfId="2" applyFont="1" applyFill="1" applyBorder="1" applyAlignment="1">
      <alignment horizontal="center" vertical="top"/>
    </xf>
    <xf numFmtId="0" fontId="7" fillId="3" borderId="1" xfId="2" applyFont="1" applyFill="1" applyBorder="1" applyAlignment="1">
      <alignment horizontal="left" vertical="top" wrapText="1"/>
    </xf>
    <xf numFmtId="0" fontId="7" fillId="0" borderId="1" xfId="2" applyFont="1" applyFill="1" applyBorder="1" applyAlignment="1">
      <alignment horizontal="justify" vertical="top" wrapText="1"/>
    </xf>
    <xf numFmtId="0" fontId="9" fillId="0" borderId="1" xfId="2" applyFont="1" applyFill="1" applyBorder="1" applyAlignment="1">
      <alignment horizontal="left" vertical="center" wrapText="1"/>
    </xf>
    <xf numFmtId="4" fontId="6" fillId="0" borderId="1" xfId="3" applyNumberFormat="1" applyFont="1" applyFill="1" applyBorder="1"/>
    <xf numFmtId="0" fontId="9" fillId="0" borderId="1" xfId="2" applyFont="1" applyFill="1" applyBorder="1" applyAlignment="1">
      <alignment horizontal="left"/>
    </xf>
    <xf numFmtId="0" fontId="10" fillId="0" borderId="1" xfId="2" applyFont="1" applyBorder="1" applyAlignment="1">
      <alignment wrapText="1"/>
    </xf>
    <xf numFmtId="0" fontId="7" fillId="0" borderId="1" xfId="2" applyFont="1" applyBorder="1" applyAlignment="1">
      <alignment horizontal="left"/>
    </xf>
    <xf numFmtId="0" fontId="5" fillId="0" borderId="1" xfId="2" applyFont="1" applyBorder="1" applyAlignment="1">
      <alignment horizontal="center"/>
    </xf>
    <xf numFmtId="4" fontId="6" fillId="0" borderId="1" xfId="2" applyNumberFormat="1" applyFont="1" applyBorder="1"/>
    <xf numFmtId="0" fontId="9" fillId="0" borderId="1" xfId="2" applyFont="1" applyBorder="1" applyAlignment="1">
      <alignment horizontal="right"/>
    </xf>
    <xf numFmtId="0" fontId="7" fillId="0" borderId="1" xfId="2" applyFont="1" applyBorder="1" applyAlignment="1">
      <alignment horizontal="right"/>
    </xf>
    <xf numFmtId="0" fontId="9" fillId="0" borderId="1" xfId="2" applyFont="1" applyBorder="1"/>
    <xf numFmtId="43" fontId="5" fillId="0" borderId="1" xfId="3" applyFont="1" applyBorder="1"/>
    <xf numFmtId="4" fontId="4" fillId="0" borderId="0" xfId="2" applyNumberFormat="1" applyFont="1"/>
    <xf numFmtId="4" fontId="4" fillId="0" borderId="0" xfId="2" applyNumberFormat="1" applyFont="1" applyFill="1"/>
    <xf numFmtId="4" fontId="4" fillId="0" borderId="0" xfId="2" applyNumberFormat="1" applyFont="1" applyFill="1" applyAlignment="1">
      <alignment horizontal="center"/>
    </xf>
    <xf numFmtId="4" fontId="7" fillId="0" borderId="0" xfId="2" applyNumberFormat="1" applyFont="1"/>
    <xf numFmtId="0" fontId="9" fillId="0" borderId="0" xfId="2" applyFont="1" applyAlignment="1">
      <alignment horizontal="center"/>
    </xf>
    <xf numFmtId="0" fontId="5" fillId="0" borderId="0" xfId="2" applyFont="1"/>
    <xf numFmtId="4" fontId="7" fillId="0" borderId="1" xfId="2" applyNumberFormat="1" applyFont="1" applyFill="1" applyBorder="1" applyAlignment="1" applyProtection="1">
      <alignment horizontal="center"/>
    </xf>
    <xf numFmtId="0" fontId="5" fillId="0" borderId="1" xfId="2" applyFont="1" applyFill="1" applyBorder="1"/>
    <xf numFmtId="4" fontId="7" fillId="0" borderId="1" xfId="2" applyNumberFormat="1" applyFont="1" applyFill="1" applyBorder="1" applyAlignment="1">
      <alignment horizontal="center"/>
    </xf>
    <xf numFmtId="4" fontId="7" fillId="0" borderId="1" xfId="2" applyNumberFormat="1" applyFont="1" applyFill="1" applyBorder="1"/>
    <xf numFmtId="0" fontId="15" fillId="0" borderId="1" xfId="2" applyFont="1" applyFill="1" applyBorder="1"/>
    <xf numFmtId="4" fontId="7" fillId="0" borderId="1" xfId="3" applyNumberFormat="1" applyFont="1" applyFill="1" applyBorder="1" applyAlignment="1">
      <alignment horizontal="right"/>
    </xf>
    <xf numFmtId="0" fontId="6" fillId="0" borderId="1" xfId="2" applyFont="1" applyFill="1" applyBorder="1" applyAlignment="1">
      <alignment horizontal="right"/>
    </xf>
    <xf numFmtId="4" fontId="9" fillId="0" borderId="1" xfId="2" applyNumberFormat="1" applyFont="1" applyFill="1" applyBorder="1" applyAlignment="1">
      <alignment horizontal="right"/>
    </xf>
    <xf numFmtId="0" fontId="5" fillId="0" borderId="1" xfId="2" applyFont="1" applyFill="1" applyBorder="1" applyAlignment="1">
      <alignment horizontal="right"/>
    </xf>
    <xf numFmtId="4" fontId="7" fillId="0" borderId="1" xfId="3" applyNumberFormat="1" applyFont="1" applyFill="1" applyBorder="1"/>
    <xf numFmtId="4" fontId="9" fillId="0" borderId="1" xfId="2" applyNumberFormat="1" applyFont="1" applyFill="1" applyBorder="1"/>
    <xf numFmtId="0" fontId="15" fillId="0" borderId="1" xfId="2" quotePrefix="1" applyFont="1" applyFill="1" applyBorder="1" applyAlignment="1">
      <alignment horizontal="left"/>
    </xf>
    <xf numFmtId="0" fontId="18" fillId="0" borderId="1" xfId="2" applyFont="1" applyFill="1" applyBorder="1"/>
    <xf numFmtId="4" fontId="7" fillId="2" borderId="1" xfId="3" applyNumberFormat="1" applyFont="1" applyFill="1" applyBorder="1"/>
    <xf numFmtId="4" fontId="9" fillId="2" borderId="1" xfId="3" applyNumberFormat="1" applyFont="1" applyFill="1" applyBorder="1"/>
    <xf numFmtId="0" fontId="18" fillId="0" borderId="1" xfId="2" applyFont="1" applyFill="1" applyBorder="1" applyAlignment="1">
      <alignment horizontal="left"/>
    </xf>
    <xf numFmtId="0" fontId="21" fillId="0" borderId="1" xfId="2" applyFont="1" applyBorder="1"/>
    <xf numFmtId="0" fontId="5" fillId="0" borderId="1" xfId="2" quotePrefix="1" applyFont="1" applyBorder="1" applyAlignment="1">
      <alignment horizontal="left"/>
    </xf>
    <xf numFmtId="4" fontId="19" fillId="2" borderId="1" xfId="3" applyNumberFormat="1" applyFont="1" applyFill="1" applyBorder="1"/>
    <xf numFmtId="0" fontId="5" fillId="0" borderId="1" xfId="2" applyFont="1" applyBorder="1" applyAlignment="1">
      <alignment horizontal="left"/>
    </xf>
    <xf numFmtId="0" fontId="6" fillId="0" borderId="1" xfId="2" applyFont="1" applyBorder="1" applyAlignment="1">
      <alignment horizontal="center"/>
    </xf>
    <xf numFmtId="0" fontId="5" fillId="0" borderId="1" xfId="2" applyFont="1" applyBorder="1" applyAlignment="1">
      <alignment horizontal="right"/>
    </xf>
    <xf numFmtId="4" fontId="7" fillId="0" borderId="1" xfId="2" applyNumberFormat="1" applyFont="1" applyBorder="1"/>
    <xf numFmtId="0" fontId="6" fillId="0" borderId="1" xfId="2" applyFont="1" applyBorder="1" applyAlignment="1">
      <alignment horizontal="right"/>
    </xf>
    <xf numFmtId="0" fontId="5" fillId="0" borderId="1" xfId="2" applyFont="1" applyBorder="1"/>
    <xf numFmtId="0" fontId="15" fillId="0" borderId="1" xfId="2" applyFont="1" applyBorder="1"/>
    <xf numFmtId="0" fontId="21" fillId="0" borderId="1" xfId="2" applyFont="1" applyBorder="1" applyAlignment="1">
      <alignment horizontal="left"/>
    </xf>
    <xf numFmtId="4" fontId="19" fillId="0" borderId="1" xfId="3" applyNumberFormat="1" applyFont="1" applyFill="1" applyBorder="1"/>
    <xf numFmtId="0" fontId="21" fillId="0" borderId="1" xfId="2" applyFont="1" applyFill="1" applyBorder="1" applyAlignment="1">
      <alignment horizontal="center"/>
    </xf>
    <xf numFmtId="4" fontId="9" fillId="0" borderId="1" xfId="3" applyNumberFormat="1" applyFont="1" applyFill="1" applyBorder="1"/>
    <xf numFmtId="0" fontId="5" fillId="0" borderId="1" xfId="2" applyFont="1" applyFill="1" applyBorder="1" applyAlignment="1">
      <alignment horizontal="left"/>
    </xf>
    <xf numFmtId="4" fontId="9" fillId="0" borderId="1" xfId="2" applyNumberFormat="1" applyFont="1" applyBorder="1"/>
    <xf numFmtId="0" fontId="5" fillId="2" borderId="1" xfId="2" applyFont="1" applyFill="1" applyBorder="1" applyAlignment="1">
      <alignment horizontal="center"/>
    </xf>
    <xf numFmtId="0" fontId="20" fillId="0" borderId="1" xfId="2" applyFont="1" applyFill="1" applyBorder="1"/>
    <xf numFmtId="0" fontId="6" fillId="0" borderId="1" xfId="2" applyFont="1" applyBorder="1"/>
    <xf numFmtId="4" fontId="9" fillId="0" borderId="1" xfId="2" applyNumberFormat="1" applyFont="1" applyBorder="1" applyAlignment="1">
      <alignment horizontal="right"/>
    </xf>
    <xf numFmtId="4" fontId="9" fillId="0" borderId="1" xfId="2" applyNumberFormat="1" applyFont="1" applyFill="1" applyBorder="1" applyAlignment="1">
      <alignment horizontal="center"/>
    </xf>
    <xf numFmtId="4" fontId="17" fillId="0" borderId="1" xfId="2" applyNumberFormat="1" applyFont="1" applyFill="1" applyBorder="1" applyAlignment="1">
      <alignment horizontal="center"/>
    </xf>
    <xf numFmtId="14" fontId="5" fillId="0" borderId="1" xfId="2" applyNumberFormat="1" applyFont="1" applyFill="1" applyBorder="1"/>
    <xf numFmtId="0" fontId="1" fillId="0" borderId="1" xfId="1" applyBorder="1" applyAlignment="1">
      <alignment horizontal="center"/>
    </xf>
    <xf numFmtId="0" fontId="1" fillId="0" borderId="1" xfId="1" applyBorder="1" applyAlignment="1">
      <alignment horizontal="right"/>
    </xf>
    <xf numFmtId="0" fontId="1" fillId="0" borderId="2" xfId="1" applyBorder="1" applyAlignment="1">
      <alignment horizontal="center"/>
    </xf>
    <xf numFmtId="0" fontId="1" fillId="0" borderId="3" xfId="1" applyBorder="1" applyAlignment="1">
      <alignment horizontal="center"/>
    </xf>
    <xf numFmtId="0" fontId="1" fillId="0" borderId="4" xfId="1" applyBorder="1" applyAlignment="1">
      <alignment horizontal="center"/>
    </xf>
    <xf numFmtId="0" fontId="1" fillId="0" borderId="1" xfId="1" applyBorder="1" applyAlignment="1">
      <alignment horizontal="left" wrapText="1"/>
    </xf>
    <xf numFmtId="0" fontId="5" fillId="0" borderId="1" xfId="2" applyFont="1" applyBorder="1"/>
    <xf numFmtId="4" fontId="6" fillId="0" borderId="1" xfId="2" applyNumberFormat="1" applyFont="1" applyFill="1" applyBorder="1" applyAlignment="1">
      <alignment horizontal="center"/>
    </xf>
    <xf numFmtId="4" fontId="15" fillId="0" borderId="1" xfId="2" applyNumberFormat="1" applyFont="1" applyFill="1" applyBorder="1" applyAlignment="1">
      <alignment horizontal="center"/>
    </xf>
    <xf numFmtId="4" fontId="6" fillId="0" borderId="1" xfId="2" applyNumberFormat="1" applyFont="1" applyBorder="1" applyAlignment="1">
      <alignment horizontal="center"/>
    </xf>
    <xf numFmtId="4" fontId="8" fillId="0" borderId="1" xfId="2" applyNumberFormat="1" applyFont="1" applyFill="1" applyBorder="1" applyAlignment="1">
      <alignment horizontal="center"/>
    </xf>
    <xf numFmtId="0" fontId="5" fillId="0" borderId="1" xfId="2" applyFont="1" applyFill="1" applyBorder="1" applyAlignment="1">
      <alignment wrapText="1"/>
    </xf>
  </cellXfs>
  <cellStyles count="5">
    <cellStyle name="Comma 2" xfId="3"/>
    <cellStyle name="Normal" xfId="0" builtinId="0"/>
    <cellStyle name="Normal 2" xfId="1"/>
    <cellStyle name="Normal 3" xfId="2"/>
    <cellStyle name="Situacije"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workbookViewId="0">
      <selection activeCell="H13" sqref="H13"/>
    </sheetView>
  </sheetViews>
  <sheetFormatPr defaultRowHeight="12.75"/>
  <cols>
    <col min="1" max="6" width="9.140625" style="1"/>
    <col min="7" max="7" width="16.7109375" style="1" customWidth="1"/>
    <col min="8" max="8" width="17.28515625" style="1" customWidth="1"/>
    <col min="9" max="16384" width="9.140625" style="1"/>
  </cols>
  <sheetData>
    <row r="1" spans="1:8">
      <c r="A1" s="106"/>
      <c r="B1" s="106"/>
      <c r="C1" s="106"/>
      <c r="D1" s="106"/>
      <c r="E1" s="106"/>
      <c r="F1" s="106"/>
      <c r="G1" s="106"/>
      <c r="H1" s="106"/>
    </row>
    <row r="2" spans="1:8">
      <c r="A2" s="106" t="s">
        <v>0</v>
      </c>
      <c r="B2" s="106"/>
      <c r="C2" s="106"/>
      <c r="D2" s="106"/>
      <c r="E2" s="106"/>
      <c r="F2" s="106"/>
      <c r="G2" s="106"/>
      <c r="H2" s="106"/>
    </row>
    <row r="3" spans="1:8">
      <c r="A3" s="106" t="s">
        <v>10</v>
      </c>
      <c r="B3" s="106"/>
      <c r="C3" s="106"/>
      <c r="D3" s="106"/>
      <c r="E3" s="106"/>
      <c r="F3" s="106"/>
      <c r="G3" s="106"/>
      <c r="H3" s="106"/>
    </row>
    <row r="4" spans="1:8">
      <c r="A4" s="106"/>
      <c r="B4" s="106"/>
      <c r="C4" s="106"/>
      <c r="D4" s="106"/>
      <c r="E4" s="106"/>
      <c r="F4" s="106"/>
      <c r="G4" s="106"/>
      <c r="H4" s="106"/>
    </row>
    <row r="5" spans="1:8">
      <c r="A5" s="106" t="s">
        <v>1</v>
      </c>
      <c r="B5" s="106"/>
      <c r="C5" s="106"/>
      <c r="D5" s="106" t="s">
        <v>2</v>
      </c>
      <c r="E5" s="106"/>
      <c r="F5" s="106"/>
      <c r="G5" s="106"/>
      <c r="H5" s="106"/>
    </row>
    <row r="6" spans="1:8">
      <c r="A6" s="106" t="s">
        <v>3</v>
      </c>
      <c r="B6" s="106"/>
      <c r="C6" s="106"/>
      <c r="D6" s="106" t="s">
        <v>11</v>
      </c>
      <c r="E6" s="106"/>
      <c r="F6" s="106"/>
      <c r="G6" s="106"/>
      <c r="H6" s="106"/>
    </row>
    <row r="7" spans="1:8">
      <c r="A7" s="108"/>
      <c r="B7" s="109"/>
      <c r="C7" s="109"/>
      <c r="D7" s="109"/>
      <c r="E7" s="109"/>
      <c r="F7" s="109"/>
      <c r="G7" s="109"/>
      <c r="H7" s="110"/>
    </row>
    <row r="8" spans="1:8">
      <c r="A8" s="106" t="s">
        <v>4</v>
      </c>
      <c r="B8" s="106"/>
      <c r="C8" s="106"/>
      <c r="D8" s="106"/>
      <c r="E8" s="106"/>
      <c r="F8" s="106"/>
      <c r="G8" s="106"/>
      <c r="H8" s="106"/>
    </row>
    <row r="9" spans="1:8">
      <c r="A9" s="106"/>
      <c r="B9" s="106"/>
      <c r="C9" s="106"/>
      <c r="D9" s="106"/>
      <c r="E9" s="106"/>
      <c r="F9" s="106"/>
      <c r="G9" s="106"/>
      <c r="H9" s="106"/>
    </row>
    <row r="10" spans="1:8" ht="25.5">
      <c r="A10" s="2" t="s">
        <v>5</v>
      </c>
      <c r="B10" s="108" t="s">
        <v>6</v>
      </c>
      <c r="C10" s="109"/>
      <c r="D10" s="109"/>
      <c r="E10" s="109"/>
      <c r="F10" s="110"/>
      <c r="G10" s="2" t="s">
        <v>7</v>
      </c>
      <c r="H10" s="2" t="s">
        <v>8</v>
      </c>
    </row>
    <row r="11" spans="1:8" ht="46.5" customHeight="1">
      <c r="A11" s="3">
        <v>1</v>
      </c>
      <c r="B11" s="111" t="s">
        <v>218</v>
      </c>
      <c r="C11" s="111"/>
      <c r="D11" s="111"/>
      <c r="E11" s="111"/>
      <c r="F11" s="111"/>
      <c r="G11" s="4">
        <f>Saobraćajnica!E126</f>
        <v>0</v>
      </c>
      <c r="H11" s="4">
        <f>Saobraćajnica!E131</f>
        <v>0</v>
      </c>
    </row>
    <row r="12" spans="1:8" ht="38.25" customHeight="1">
      <c r="A12" s="3">
        <v>2</v>
      </c>
      <c r="B12" s="111" t="s">
        <v>219</v>
      </c>
      <c r="C12" s="111"/>
      <c r="D12" s="111"/>
      <c r="E12" s="111"/>
      <c r="F12" s="111"/>
      <c r="G12" s="4">
        <f>Atmosferska!E134</f>
        <v>0</v>
      </c>
      <c r="H12" s="4">
        <f>Atmosferska!E141</f>
        <v>0</v>
      </c>
    </row>
    <row r="13" spans="1:8">
      <c r="A13" s="107" t="s">
        <v>9</v>
      </c>
      <c r="B13" s="107"/>
      <c r="C13" s="107"/>
      <c r="D13" s="107"/>
      <c r="E13" s="107"/>
      <c r="F13" s="107"/>
      <c r="G13" s="4">
        <f>SUM(G11:G12)</f>
        <v>0</v>
      </c>
      <c r="H13" s="4">
        <f>SUM(H11:H12)</f>
        <v>0</v>
      </c>
    </row>
  </sheetData>
  <mergeCells count="16">
    <mergeCell ref="A13:F13"/>
    <mergeCell ref="B10:F10"/>
    <mergeCell ref="B11:F11"/>
    <mergeCell ref="B12:F12"/>
    <mergeCell ref="A6:C6"/>
    <mergeCell ref="D6:H6"/>
    <mergeCell ref="A7:H7"/>
    <mergeCell ref="A8:C8"/>
    <mergeCell ref="D8:H8"/>
    <mergeCell ref="A9:H9"/>
    <mergeCell ref="A1:H1"/>
    <mergeCell ref="A2:H2"/>
    <mergeCell ref="A3:H3"/>
    <mergeCell ref="A4:H4"/>
    <mergeCell ref="A5:C5"/>
    <mergeCell ref="D5:H5"/>
  </mergeCells>
  <pageMargins left="0.7" right="0.7" top="0.75" bottom="0.75" header="0.3" footer="0.3"/>
  <pageSetup paperSize="9" scale="9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showGridLines="0" showZeros="0" topLeftCell="A18" zoomScale="85" zoomScaleNormal="85" workbookViewId="0">
      <selection activeCell="C39" sqref="C39"/>
    </sheetView>
  </sheetViews>
  <sheetFormatPr defaultColWidth="11.5703125" defaultRowHeight="15"/>
  <cols>
    <col min="1" max="1" width="4" style="11" customWidth="1"/>
    <col min="2" max="2" width="6.5703125" style="11" customWidth="1"/>
    <col min="3" max="3" width="47.5703125" style="5" customWidth="1"/>
    <col min="4" max="4" width="7.28515625" style="9" customWidth="1"/>
    <col min="5" max="5" width="15.28515625" style="63" customWidth="1"/>
    <col min="6" max="6" width="10.42578125" style="62" customWidth="1"/>
    <col min="7" max="7" width="14.7109375" style="61" customWidth="1"/>
    <col min="8" max="11" width="11.5703125" style="5"/>
    <col min="12" max="12" width="11.85546875" style="5" bestFit="1" customWidth="1"/>
    <col min="13" max="16384" width="11.5703125" style="5"/>
  </cols>
  <sheetData>
    <row r="1" spans="1:7" ht="15.75">
      <c r="A1" s="24" t="s">
        <v>137</v>
      </c>
      <c r="B1" s="25" t="s">
        <v>136</v>
      </c>
      <c r="C1" s="25" t="s">
        <v>135</v>
      </c>
      <c r="D1" s="25" t="s">
        <v>134</v>
      </c>
      <c r="E1" s="67" t="s">
        <v>133</v>
      </c>
      <c r="F1" s="67" t="s">
        <v>132</v>
      </c>
      <c r="G1" s="67" t="s">
        <v>131</v>
      </c>
    </row>
    <row r="2" spans="1:7" ht="15.75">
      <c r="A2" s="25" t="s">
        <v>130</v>
      </c>
      <c r="B2" s="25" t="s">
        <v>129</v>
      </c>
      <c r="C2" s="25" t="s">
        <v>128</v>
      </c>
      <c r="D2" s="25" t="s">
        <v>127</v>
      </c>
      <c r="E2" s="67" t="s">
        <v>126</v>
      </c>
      <c r="F2" s="67" t="s">
        <v>125</v>
      </c>
      <c r="G2" s="67" t="s">
        <v>124</v>
      </c>
    </row>
    <row r="3" spans="1:7" ht="15.75">
      <c r="A3" s="28">
        <v>1</v>
      </c>
      <c r="B3" s="28">
        <v>2</v>
      </c>
      <c r="C3" s="28">
        <v>3</v>
      </c>
      <c r="D3" s="28">
        <v>4</v>
      </c>
      <c r="E3" s="29">
        <v>5</v>
      </c>
      <c r="F3" s="29">
        <v>6</v>
      </c>
      <c r="G3" s="29">
        <v>7</v>
      </c>
    </row>
    <row r="4" spans="1:7" ht="6.75" customHeight="1">
      <c r="A4" s="30"/>
      <c r="B4" s="30"/>
      <c r="C4" s="68"/>
      <c r="D4" s="32"/>
      <c r="E4" s="69"/>
      <c r="F4" s="70"/>
      <c r="G4" s="70"/>
    </row>
    <row r="5" spans="1:7" s="21" customFormat="1" ht="18" customHeight="1">
      <c r="A5" s="113" t="s">
        <v>123</v>
      </c>
      <c r="B5" s="113"/>
      <c r="C5" s="113"/>
      <c r="D5" s="113"/>
      <c r="E5" s="113"/>
      <c r="F5" s="113"/>
      <c r="G5" s="113"/>
    </row>
    <row r="6" spans="1:7" s="21" customFormat="1" ht="18" customHeight="1">
      <c r="A6" s="113" t="s">
        <v>122</v>
      </c>
      <c r="B6" s="113"/>
      <c r="C6" s="113"/>
      <c r="D6" s="113"/>
      <c r="E6" s="113"/>
      <c r="F6" s="113"/>
      <c r="G6" s="113"/>
    </row>
    <row r="7" spans="1:7" s="21" customFormat="1" ht="18" customHeight="1">
      <c r="A7" s="113" t="s">
        <v>217</v>
      </c>
      <c r="B7" s="113"/>
      <c r="C7" s="113"/>
      <c r="D7" s="113"/>
      <c r="E7" s="113"/>
      <c r="F7" s="113"/>
      <c r="G7" s="113"/>
    </row>
    <row r="8" spans="1:7" s="21" customFormat="1" ht="18" customHeight="1">
      <c r="A8" s="114"/>
      <c r="B8" s="114"/>
      <c r="C8" s="114"/>
      <c r="D8" s="114"/>
      <c r="E8" s="114"/>
      <c r="F8" s="114"/>
      <c r="G8" s="114"/>
    </row>
    <row r="9" spans="1:7" ht="20.25">
      <c r="A9" s="30"/>
      <c r="B9" s="30"/>
      <c r="C9" s="71" t="s">
        <v>120</v>
      </c>
      <c r="D9" s="32"/>
      <c r="E9" s="69"/>
      <c r="F9" s="70"/>
      <c r="G9" s="70"/>
    </row>
    <row r="10" spans="1:7" ht="20.25">
      <c r="A10" s="30"/>
      <c r="B10" s="30"/>
      <c r="C10" s="71"/>
      <c r="D10" s="32"/>
      <c r="E10" s="69"/>
      <c r="F10" s="70"/>
      <c r="G10" s="70"/>
    </row>
    <row r="11" spans="1:7" ht="17.25" customHeight="1">
      <c r="A11" s="30"/>
      <c r="B11" s="30"/>
      <c r="C11" s="71"/>
      <c r="D11" s="32"/>
      <c r="E11" s="69"/>
      <c r="F11" s="70"/>
      <c r="G11" s="70"/>
    </row>
    <row r="12" spans="1:7" ht="15.75">
      <c r="A12" s="30" t="s">
        <v>119</v>
      </c>
      <c r="B12" s="30">
        <v>1.1000000000000001</v>
      </c>
      <c r="C12" s="68" t="s">
        <v>118</v>
      </c>
      <c r="D12" s="30"/>
      <c r="E12" s="72"/>
      <c r="F12" s="70"/>
      <c r="G12" s="70">
        <f>SUM(E12*F12)</f>
        <v>0</v>
      </c>
    </row>
    <row r="13" spans="1:7" ht="15.75">
      <c r="A13" s="30"/>
      <c r="B13" s="30"/>
      <c r="C13" s="68" t="s">
        <v>117</v>
      </c>
      <c r="D13" s="30"/>
      <c r="E13" s="72"/>
      <c r="F13" s="70"/>
      <c r="G13" s="70">
        <f>SUM(E13*F13)</f>
        <v>0</v>
      </c>
    </row>
    <row r="14" spans="1:7" ht="15.75">
      <c r="A14" s="30"/>
      <c r="B14" s="30"/>
      <c r="C14" s="68" t="s">
        <v>116</v>
      </c>
      <c r="D14" s="30"/>
      <c r="E14" s="72"/>
      <c r="F14" s="70"/>
      <c r="G14" s="70">
        <f>SUM(E14*F14)</f>
        <v>0</v>
      </c>
    </row>
    <row r="15" spans="1:7" ht="15.75">
      <c r="A15" s="30"/>
      <c r="B15" s="30"/>
      <c r="C15" s="68" t="s">
        <v>115</v>
      </c>
      <c r="D15" s="73" t="s">
        <v>114</v>
      </c>
      <c r="E15" s="74">
        <v>772.24</v>
      </c>
      <c r="F15" s="70">
        <v>0</v>
      </c>
      <c r="G15" s="70">
        <f>SUM(E15*F15)</f>
        <v>0</v>
      </c>
    </row>
    <row r="16" spans="1:7" ht="6.75" customHeight="1">
      <c r="A16" s="30"/>
      <c r="B16" s="30"/>
      <c r="C16" s="75"/>
      <c r="D16" s="30"/>
      <c r="E16" s="76"/>
      <c r="F16" s="70"/>
      <c r="G16" s="70"/>
    </row>
    <row r="17" spans="1:7" ht="15.75">
      <c r="A17" s="30"/>
      <c r="B17" s="30"/>
      <c r="C17" s="73" t="s">
        <v>19</v>
      </c>
      <c r="D17" s="30"/>
      <c r="E17" s="76"/>
      <c r="F17" s="70"/>
      <c r="G17" s="77">
        <f>SUM(G12:G16)</f>
        <v>0</v>
      </c>
    </row>
    <row r="18" spans="1:7" ht="12" customHeight="1">
      <c r="A18" s="30"/>
      <c r="B18" s="30"/>
      <c r="C18" s="75"/>
      <c r="D18" s="30"/>
      <c r="E18" s="76"/>
      <c r="F18" s="70"/>
      <c r="G18" s="70"/>
    </row>
    <row r="19" spans="1:7" ht="20.25">
      <c r="A19" s="30"/>
      <c r="B19" s="30"/>
      <c r="C19" s="78" t="s">
        <v>216</v>
      </c>
      <c r="D19" s="30"/>
      <c r="E19" s="76"/>
      <c r="F19" s="70"/>
      <c r="G19" s="70"/>
    </row>
    <row r="20" spans="1:7" ht="15.75">
      <c r="A20" s="30"/>
      <c r="B20" s="30"/>
      <c r="C20" s="68"/>
      <c r="D20" s="30"/>
      <c r="E20" s="76"/>
      <c r="F20" s="70"/>
      <c r="G20" s="70"/>
    </row>
    <row r="21" spans="1:7" ht="15.75">
      <c r="A21" s="30" t="s">
        <v>112</v>
      </c>
      <c r="B21" s="105" t="s">
        <v>215</v>
      </c>
      <c r="C21" s="79" t="s">
        <v>214</v>
      </c>
      <c r="D21" s="30"/>
      <c r="E21" s="76"/>
      <c r="F21" s="70"/>
      <c r="G21" s="70"/>
    </row>
    <row r="22" spans="1:7" ht="15.75">
      <c r="A22" s="30"/>
      <c r="B22" s="30"/>
      <c r="C22" s="79" t="s">
        <v>213</v>
      </c>
      <c r="D22" s="30"/>
      <c r="E22" s="80"/>
      <c r="F22" s="70"/>
      <c r="G22" s="70">
        <f>SUM(E22*F22)</f>
        <v>0</v>
      </c>
    </row>
    <row r="23" spans="1:7" ht="15.75">
      <c r="A23" s="30"/>
      <c r="B23" s="30"/>
      <c r="C23" s="73" t="s">
        <v>9</v>
      </c>
      <c r="D23" s="73" t="s">
        <v>159</v>
      </c>
      <c r="E23" s="81">
        <v>4919</v>
      </c>
      <c r="F23" s="70">
        <v>0</v>
      </c>
      <c r="G23" s="70">
        <f>SUM(E23*F23)</f>
        <v>0</v>
      </c>
    </row>
    <row r="24" spans="1:7" ht="16.5">
      <c r="A24" s="30" t="s">
        <v>106</v>
      </c>
      <c r="B24" s="95" t="s">
        <v>205</v>
      </c>
      <c r="C24" s="82" t="s">
        <v>212</v>
      </c>
      <c r="D24" s="30"/>
      <c r="E24" s="80"/>
      <c r="F24" s="70"/>
      <c r="G24" s="70">
        <f>SUM(E24*F24)</f>
        <v>0</v>
      </c>
    </row>
    <row r="25" spans="1:7" ht="15.75">
      <c r="A25" s="30"/>
      <c r="B25" s="30"/>
      <c r="C25" s="79" t="s">
        <v>209</v>
      </c>
      <c r="D25" s="30"/>
      <c r="E25" s="80"/>
      <c r="F25" s="70"/>
      <c r="G25" s="70">
        <f>SUM(E25*F25)</f>
        <v>0</v>
      </c>
    </row>
    <row r="26" spans="1:7" ht="15.75">
      <c r="A26" s="30"/>
      <c r="B26" s="30"/>
      <c r="C26" s="73" t="s">
        <v>9</v>
      </c>
      <c r="D26" s="73" t="s">
        <v>159</v>
      </c>
      <c r="E26" s="81">
        <v>1320</v>
      </c>
      <c r="F26" s="70">
        <v>0</v>
      </c>
      <c r="G26" s="70">
        <f>SUM(E26*F26)</f>
        <v>0</v>
      </c>
    </row>
    <row r="27" spans="1:7" ht="16.5">
      <c r="A27" s="30" t="s">
        <v>100</v>
      </c>
      <c r="B27" s="95" t="s">
        <v>211</v>
      </c>
      <c r="C27" s="79" t="s">
        <v>210</v>
      </c>
      <c r="D27" s="73"/>
      <c r="E27" s="81"/>
      <c r="F27" s="70"/>
      <c r="G27" s="70"/>
    </row>
    <row r="28" spans="1:7" ht="15.75">
      <c r="A28" s="30"/>
      <c r="B28" s="30"/>
      <c r="C28" s="79" t="s">
        <v>209</v>
      </c>
      <c r="D28" s="73"/>
      <c r="E28" s="81"/>
      <c r="F28" s="70"/>
      <c r="G28" s="70"/>
    </row>
    <row r="29" spans="1:7" ht="15.75">
      <c r="A29" s="30"/>
      <c r="B29" s="30"/>
      <c r="C29" s="73" t="s">
        <v>9</v>
      </c>
      <c r="D29" s="73" t="s">
        <v>70</v>
      </c>
      <c r="E29" s="81">
        <v>1605</v>
      </c>
      <c r="F29" s="70">
        <v>0</v>
      </c>
      <c r="G29" s="70">
        <f t="shared" ref="G29:G42" si="0">SUM(E29*F29)</f>
        <v>0</v>
      </c>
    </row>
    <row r="30" spans="1:7" ht="16.5">
      <c r="A30" s="30" t="s">
        <v>97</v>
      </c>
      <c r="B30" s="95" t="s">
        <v>205</v>
      </c>
      <c r="C30" s="83" t="s">
        <v>208</v>
      </c>
      <c r="D30" s="30"/>
      <c r="E30" s="80"/>
      <c r="F30" s="70"/>
      <c r="G30" s="70">
        <f t="shared" si="0"/>
        <v>0</v>
      </c>
    </row>
    <row r="31" spans="1:7" ht="15.75">
      <c r="A31" s="30"/>
      <c r="B31" s="30"/>
      <c r="C31" s="68" t="s">
        <v>207</v>
      </c>
      <c r="D31" s="30"/>
      <c r="E31" s="80"/>
      <c r="F31" s="70"/>
      <c r="G31" s="70">
        <f t="shared" si="0"/>
        <v>0</v>
      </c>
    </row>
    <row r="32" spans="1:7" ht="15.75">
      <c r="A32" s="30"/>
      <c r="B32" s="30"/>
      <c r="C32" s="68" t="s">
        <v>206</v>
      </c>
      <c r="D32" s="30"/>
      <c r="E32" s="80"/>
      <c r="F32" s="70"/>
      <c r="G32" s="70">
        <f t="shared" si="0"/>
        <v>0</v>
      </c>
    </row>
    <row r="33" spans="1:7" ht="15.75">
      <c r="A33" s="30"/>
      <c r="B33" s="30"/>
      <c r="C33" s="73" t="s">
        <v>9</v>
      </c>
      <c r="D33" s="73" t="s">
        <v>159</v>
      </c>
      <c r="E33" s="81">
        <v>6085.44</v>
      </c>
      <c r="F33" s="70">
        <v>0</v>
      </c>
      <c r="G33" s="70">
        <f t="shared" si="0"/>
        <v>0</v>
      </c>
    </row>
    <row r="34" spans="1:7" ht="16.5">
      <c r="A34" s="30" t="s">
        <v>87</v>
      </c>
      <c r="B34" s="95" t="s">
        <v>205</v>
      </c>
      <c r="C34" s="83" t="s">
        <v>204</v>
      </c>
      <c r="D34" s="30"/>
      <c r="E34" s="80"/>
      <c r="F34" s="70"/>
      <c r="G34" s="70">
        <f t="shared" si="0"/>
        <v>0</v>
      </c>
    </row>
    <row r="35" spans="1:7" ht="15.75">
      <c r="A35" s="30"/>
      <c r="B35" s="30"/>
      <c r="C35" s="68" t="s">
        <v>203</v>
      </c>
      <c r="D35" s="30"/>
      <c r="E35" s="80"/>
      <c r="F35" s="70"/>
      <c r="G35" s="70">
        <f t="shared" si="0"/>
        <v>0</v>
      </c>
    </row>
    <row r="36" spans="1:7" ht="15.75">
      <c r="A36" s="30"/>
      <c r="B36" s="30"/>
      <c r="C36" s="73" t="s">
        <v>9</v>
      </c>
      <c r="D36" s="73" t="s">
        <v>159</v>
      </c>
      <c r="E36" s="81">
        <v>1540.6</v>
      </c>
      <c r="F36" s="70">
        <v>0</v>
      </c>
      <c r="G36" s="70">
        <f t="shared" si="0"/>
        <v>0</v>
      </c>
    </row>
    <row r="37" spans="1:7" ht="15.75">
      <c r="A37" s="30" t="s">
        <v>85</v>
      </c>
      <c r="B37" s="30" t="s">
        <v>96</v>
      </c>
      <c r="C37" s="68" t="s">
        <v>202</v>
      </c>
      <c r="D37" s="30"/>
      <c r="E37" s="76"/>
      <c r="F37" s="70"/>
      <c r="G37" s="70">
        <f t="shared" si="0"/>
        <v>0</v>
      </c>
    </row>
    <row r="38" spans="1:7" ht="15.75">
      <c r="A38" s="30"/>
      <c r="B38" s="30"/>
      <c r="C38" s="68" t="s">
        <v>201</v>
      </c>
      <c r="D38" s="30"/>
      <c r="E38" s="76"/>
      <c r="F38" s="70"/>
      <c r="G38" s="70">
        <f t="shared" si="0"/>
        <v>0</v>
      </c>
    </row>
    <row r="39" spans="1:7" ht="31.5">
      <c r="A39" s="30"/>
      <c r="B39" s="30"/>
      <c r="C39" s="117" t="s">
        <v>223</v>
      </c>
      <c r="D39" s="30"/>
      <c r="E39" s="76"/>
      <c r="F39" s="70"/>
      <c r="G39" s="70">
        <f t="shared" si="0"/>
        <v>0</v>
      </c>
    </row>
    <row r="40" spans="1:7" ht="15.75">
      <c r="A40" s="30"/>
      <c r="B40" s="30"/>
      <c r="C40" s="73" t="s">
        <v>9</v>
      </c>
      <c r="D40" s="43" t="s">
        <v>20</v>
      </c>
      <c r="E40" s="81">
        <v>5485.95</v>
      </c>
      <c r="F40" s="70">
        <v>0</v>
      </c>
      <c r="G40" s="70">
        <f t="shared" si="0"/>
        <v>0</v>
      </c>
    </row>
    <row r="41" spans="1:7" ht="15.75">
      <c r="A41" s="30" t="s">
        <v>82</v>
      </c>
      <c r="B41" s="30" t="s">
        <v>200</v>
      </c>
      <c r="C41" s="84" t="s">
        <v>199</v>
      </c>
      <c r="D41" s="55"/>
      <c r="E41" s="85"/>
      <c r="F41" s="70"/>
      <c r="G41" s="70">
        <f t="shared" si="0"/>
        <v>0</v>
      </c>
    </row>
    <row r="42" spans="1:7" ht="15.75">
      <c r="A42" s="30"/>
      <c r="B42" s="30"/>
      <c r="C42" s="86" t="s">
        <v>198</v>
      </c>
      <c r="D42" s="55"/>
      <c r="E42" s="80"/>
      <c r="F42" s="70"/>
      <c r="G42" s="70">
        <f t="shared" si="0"/>
        <v>0</v>
      </c>
    </row>
    <row r="43" spans="1:7" ht="15.75">
      <c r="A43" s="30"/>
      <c r="B43" s="30"/>
      <c r="C43" s="86" t="s">
        <v>197</v>
      </c>
      <c r="D43" s="55"/>
      <c r="E43" s="80"/>
      <c r="F43" s="70"/>
      <c r="G43" s="70"/>
    </row>
    <row r="44" spans="1:7" ht="15.75">
      <c r="A44" s="30"/>
      <c r="B44" s="30"/>
      <c r="C44" s="68" t="s">
        <v>196</v>
      </c>
      <c r="D44" s="55"/>
      <c r="E44" s="80"/>
      <c r="F44" s="70"/>
      <c r="G44" s="70">
        <f>SUM(E44*F44)</f>
        <v>0</v>
      </c>
    </row>
    <row r="45" spans="1:7" ht="15.75">
      <c r="A45" s="30"/>
      <c r="B45" s="30"/>
      <c r="C45" s="73" t="s">
        <v>9</v>
      </c>
      <c r="D45" s="87" t="s">
        <v>20</v>
      </c>
      <c r="E45" s="81">
        <v>31.23</v>
      </c>
      <c r="F45" s="70">
        <v>0</v>
      </c>
      <c r="G45" s="70">
        <f>SUM(E45*F45)</f>
        <v>0</v>
      </c>
    </row>
    <row r="46" spans="1:7" ht="5.0999999999999996" customHeight="1">
      <c r="A46" s="30"/>
      <c r="B46" s="30"/>
      <c r="C46" s="88"/>
      <c r="D46" s="55"/>
      <c r="E46" s="76"/>
      <c r="F46" s="70">
        <v>0</v>
      </c>
      <c r="G46" s="89"/>
    </row>
    <row r="47" spans="1:7" ht="15.75">
      <c r="A47" s="30"/>
      <c r="B47" s="30"/>
      <c r="C47" s="90" t="s">
        <v>19</v>
      </c>
      <c r="D47" s="55"/>
      <c r="E47" s="76"/>
      <c r="F47" s="70"/>
      <c r="G47" s="77">
        <f>SUM(G23:G45)</f>
        <v>0</v>
      </c>
    </row>
    <row r="48" spans="1:7" ht="15.75">
      <c r="A48" s="30"/>
      <c r="B48" s="30"/>
      <c r="C48" s="90"/>
      <c r="D48" s="55"/>
      <c r="E48" s="76"/>
      <c r="F48" s="70"/>
      <c r="G48" s="77"/>
    </row>
    <row r="49" spans="1:7" ht="15.75">
      <c r="A49" s="30"/>
      <c r="B49" s="30"/>
      <c r="C49" s="91"/>
      <c r="D49" s="55"/>
      <c r="E49" s="76"/>
      <c r="F49" s="70"/>
      <c r="G49" s="89"/>
    </row>
    <row r="50" spans="1:7" ht="20.25">
      <c r="A50" s="30"/>
      <c r="B50" s="30"/>
      <c r="C50" s="92" t="s">
        <v>195</v>
      </c>
      <c r="D50" s="55"/>
      <c r="E50" s="76"/>
      <c r="F50" s="70"/>
      <c r="G50" s="89">
        <f>ROUND(E50*F50,2)</f>
        <v>0</v>
      </c>
    </row>
    <row r="51" spans="1:7" ht="20.25">
      <c r="A51" s="30"/>
      <c r="B51" s="30"/>
      <c r="C51" s="92"/>
      <c r="D51" s="55"/>
      <c r="E51" s="76"/>
      <c r="F51" s="70"/>
      <c r="G51" s="89"/>
    </row>
    <row r="52" spans="1:7" ht="15.75">
      <c r="A52" s="30" t="s">
        <v>81</v>
      </c>
      <c r="B52" s="30" t="s">
        <v>194</v>
      </c>
      <c r="C52" s="91" t="s">
        <v>193</v>
      </c>
      <c r="D52" s="55"/>
      <c r="E52" s="70"/>
      <c r="F52" s="89"/>
      <c r="G52" s="70">
        <f>SUM(E52*F52)</f>
        <v>0</v>
      </c>
    </row>
    <row r="53" spans="1:7" ht="15.75">
      <c r="A53" s="30"/>
      <c r="B53" s="30"/>
      <c r="C53" s="86" t="s">
        <v>192</v>
      </c>
      <c r="D53" s="55"/>
      <c r="E53" s="70"/>
      <c r="F53" s="89"/>
      <c r="G53" s="70">
        <f>SUM(E53*F53)</f>
        <v>0</v>
      </c>
    </row>
    <row r="54" spans="1:7" ht="15.75">
      <c r="A54" s="30"/>
      <c r="B54" s="30"/>
      <c r="C54" s="86" t="s">
        <v>191</v>
      </c>
      <c r="D54" s="55"/>
      <c r="E54" s="80"/>
      <c r="F54" s="70"/>
      <c r="G54" s="70">
        <f>SUM(E54*F54)</f>
        <v>0</v>
      </c>
    </row>
    <row r="55" spans="1:7" ht="15.75">
      <c r="A55" s="30"/>
      <c r="B55" s="30"/>
      <c r="C55" s="86" t="s">
        <v>190</v>
      </c>
      <c r="D55" s="55"/>
      <c r="E55" s="80"/>
      <c r="F55" s="70"/>
      <c r="G55" s="70"/>
    </row>
    <row r="56" spans="1:7" ht="15.75">
      <c r="A56" s="30"/>
      <c r="B56" s="30"/>
      <c r="C56" s="73" t="s">
        <v>9</v>
      </c>
      <c r="D56" s="87" t="s">
        <v>70</v>
      </c>
      <c r="E56" s="81">
        <v>1614.5</v>
      </c>
      <c r="F56" s="70">
        <v>0</v>
      </c>
      <c r="G56" s="70">
        <f>SUM(E56*F56)</f>
        <v>0</v>
      </c>
    </row>
    <row r="57" spans="1:7" ht="16.5">
      <c r="A57" s="30" t="s">
        <v>80</v>
      </c>
      <c r="B57" s="95" t="s">
        <v>189</v>
      </c>
      <c r="C57" s="93" t="s">
        <v>188</v>
      </c>
      <c r="D57" s="30"/>
      <c r="E57" s="94"/>
      <c r="F57" s="70"/>
      <c r="G57" s="70"/>
    </row>
    <row r="58" spans="1:7" ht="16.5">
      <c r="A58" s="30"/>
      <c r="B58" s="95"/>
      <c r="C58" s="93" t="s">
        <v>187</v>
      </c>
      <c r="D58" s="30"/>
      <c r="E58" s="94"/>
      <c r="F58" s="70"/>
      <c r="G58" s="70"/>
    </row>
    <row r="59" spans="1:7" ht="16.5">
      <c r="A59" s="30"/>
      <c r="B59" s="95"/>
      <c r="C59" s="93" t="s">
        <v>186</v>
      </c>
      <c r="D59" s="30"/>
      <c r="E59" s="76"/>
      <c r="F59" s="70"/>
      <c r="G59" s="70"/>
    </row>
    <row r="60" spans="1:7" ht="16.5">
      <c r="A60" s="30"/>
      <c r="B60" s="95"/>
      <c r="C60" s="93" t="s">
        <v>185</v>
      </c>
      <c r="D60" s="30"/>
      <c r="E60" s="76"/>
      <c r="F60" s="70"/>
      <c r="G60" s="70"/>
    </row>
    <row r="61" spans="1:7" ht="16.5">
      <c r="A61" s="30"/>
      <c r="B61" s="95"/>
      <c r="C61" s="93" t="s">
        <v>184</v>
      </c>
      <c r="D61" s="30"/>
      <c r="E61" s="76"/>
      <c r="F61" s="70"/>
      <c r="G61" s="70"/>
    </row>
    <row r="62" spans="1:7" ht="16.5">
      <c r="A62" s="30"/>
      <c r="B62" s="95"/>
      <c r="C62" s="73" t="s">
        <v>9</v>
      </c>
      <c r="D62" s="43" t="s">
        <v>70</v>
      </c>
      <c r="E62" s="96">
        <v>788</v>
      </c>
      <c r="F62" s="70">
        <v>0</v>
      </c>
      <c r="G62" s="70">
        <f>SUM(E62*F62)</f>
        <v>0</v>
      </c>
    </row>
    <row r="63" spans="1:7" ht="3" customHeight="1">
      <c r="A63" s="30"/>
      <c r="B63" s="30"/>
      <c r="C63" s="97"/>
      <c r="D63" s="30"/>
      <c r="E63" s="76"/>
      <c r="F63" s="70"/>
      <c r="G63" s="70"/>
    </row>
    <row r="64" spans="1:7" ht="15.75">
      <c r="A64" s="30"/>
      <c r="B64" s="30"/>
      <c r="C64" s="73" t="s">
        <v>19</v>
      </c>
      <c r="D64" s="30"/>
      <c r="E64" s="76"/>
      <c r="F64" s="70"/>
      <c r="G64" s="77">
        <f>SUM(G52:G63)</f>
        <v>0</v>
      </c>
    </row>
    <row r="65" spans="1:7" ht="15.75">
      <c r="A65" s="30"/>
      <c r="B65" s="30"/>
      <c r="C65" s="73"/>
      <c r="D65" s="30"/>
      <c r="E65" s="76"/>
      <c r="F65" s="70"/>
      <c r="G65" s="77"/>
    </row>
    <row r="66" spans="1:7" ht="15.75" customHeight="1">
      <c r="A66" s="30"/>
      <c r="B66" s="30"/>
      <c r="C66" s="73"/>
      <c r="D66" s="55"/>
      <c r="E66" s="76"/>
      <c r="F66" s="70"/>
      <c r="G66" s="98"/>
    </row>
    <row r="67" spans="1:7" ht="15.75" customHeight="1">
      <c r="A67" s="99"/>
      <c r="B67" s="30"/>
      <c r="C67" s="92" t="s">
        <v>183</v>
      </c>
      <c r="D67" s="55"/>
      <c r="E67" s="80"/>
      <c r="F67" s="70"/>
      <c r="G67" s="89">
        <f>SUM(E67*F67)</f>
        <v>0</v>
      </c>
    </row>
    <row r="68" spans="1:7" ht="15.75" customHeight="1">
      <c r="A68" s="30"/>
      <c r="B68" s="30"/>
      <c r="C68" s="92"/>
      <c r="D68" s="55"/>
      <c r="E68" s="80"/>
      <c r="F68" s="70"/>
      <c r="G68" s="89">
        <f>SUM(E68*F68)</f>
        <v>0</v>
      </c>
    </row>
    <row r="69" spans="1:7" ht="15.75" customHeight="1">
      <c r="A69" s="30" t="s">
        <v>69</v>
      </c>
      <c r="B69" s="30" t="s">
        <v>24</v>
      </c>
      <c r="C69" s="91" t="s">
        <v>182</v>
      </c>
      <c r="D69" s="55"/>
      <c r="E69" s="80"/>
      <c r="F69" s="70"/>
      <c r="G69" s="89">
        <f>SUM(E69*F69)</f>
        <v>0</v>
      </c>
    </row>
    <row r="70" spans="1:7" ht="15.75" customHeight="1">
      <c r="A70" s="30"/>
      <c r="B70" s="30"/>
      <c r="C70" s="91" t="s">
        <v>181</v>
      </c>
      <c r="D70" s="55"/>
      <c r="E70" s="80"/>
      <c r="F70" s="70"/>
      <c r="G70" s="89">
        <f>SUM(E70*F70)</f>
        <v>0</v>
      </c>
    </row>
    <row r="71" spans="1:7" ht="15.75" customHeight="1">
      <c r="A71" s="30"/>
      <c r="B71" s="30"/>
      <c r="C71" s="86" t="s">
        <v>180</v>
      </c>
      <c r="D71" s="55"/>
      <c r="E71" s="80"/>
      <c r="F71" s="70"/>
      <c r="G71" s="89">
        <f>SUM(E71*F71)</f>
        <v>0</v>
      </c>
    </row>
    <row r="72" spans="1:7" ht="15.75" customHeight="1">
      <c r="A72" s="30"/>
      <c r="B72" s="30"/>
      <c r="C72" s="68" t="s">
        <v>171</v>
      </c>
      <c r="D72" s="55"/>
      <c r="E72" s="80"/>
      <c r="F72" s="70"/>
      <c r="G72" s="89"/>
    </row>
    <row r="73" spans="1:7" ht="15.75" customHeight="1">
      <c r="A73" s="30"/>
      <c r="B73" s="30"/>
      <c r="C73" s="73" t="s">
        <v>9</v>
      </c>
      <c r="D73" s="87" t="s">
        <v>20</v>
      </c>
      <c r="E73" s="81">
        <v>1826.16</v>
      </c>
      <c r="F73" s="70">
        <v>0</v>
      </c>
      <c r="G73" s="89">
        <f>SUM(E73*F73)</f>
        <v>0</v>
      </c>
    </row>
    <row r="74" spans="1:7" ht="15.75" customHeight="1">
      <c r="A74" s="30" t="s">
        <v>179</v>
      </c>
      <c r="B74" s="30" t="s">
        <v>24</v>
      </c>
      <c r="C74" s="91" t="s">
        <v>175</v>
      </c>
      <c r="D74" s="55"/>
      <c r="E74" s="80"/>
      <c r="F74" s="70"/>
      <c r="G74" s="89">
        <f>SUM(E74*F74)</f>
        <v>0</v>
      </c>
    </row>
    <row r="75" spans="1:7" ht="15.75" customHeight="1">
      <c r="A75" s="30"/>
      <c r="B75" s="30"/>
      <c r="C75" s="91" t="s">
        <v>178</v>
      </c>
      <c r="D75" s="55"/>
      <c r="E75" s="80"/>
      <c r="F75" s="70"/>
      <c r="G75" s="89">
        <f>SUM(E75*F75)</f>
        <v>0</v>
      </c>
    </row>
    <row r="76" spans="1:7" ht="15.75" customHeight="1">
      <c r="A76" s="30"/>
      <c r="B76" s="30"/>
      <c r="C76" s="86" t="s">
        <v>177</v>
      </c>
      <c r="D76" s="55"/>
      <c r="E76" s="80"/>
      <c r="F76" s="70"/>
      <c r="G76" s="89">
        <f>SUM(E76*F76)</f>
        <v>0</v>
      </c>
    </row>
    <row r="77" spans="1:7" ht="15.75" customHeight="1">
      <c r="A77" s="30"/>
      <c r="B77" s="30"/>
      <c r="C77" s="68" t="s">
        <v>176</v>
      </c>
      <c r="D77" s="55"/>
      <c r="E77" s="80"/>
      <c r="F77" s="70"/>
      <c r="G77" s="89"/>
    </row>
    <row r="78" spans="1:7" ht="15.75" customHeight="1">
      <c r="A78" s="30"/>
      <c r="B78" s="30"/>
      <c r="C78" s="73" t="s">
        <v>9</v>
      </c>
      <c r="D78" s="87" t="s">
        <v>20</v>
      </c>
      <c r="E78" s="81">
        <v>1428.54</v>
      </c>
      <c r="F78" s="70">
        <v>0</v>
      </c>
      <c r="G78" s="89">
        <f t="shared" ref="G78:G90" si="1">SUM(E78*F78)</f>
        <v>0</v>
      </c>
    </row>
    <row r="79" spans="1:7" ht="15.75" customHeight="1">
      <c r="A79" s="30" t="s">
        <v>57</v>
      </c>
      <c r="B79" s="30" t="s">
        <v>24</v>
      </c>
      <c r="C79" s="91" t="s">
        <v>175</v>
      </c>
      <c r="D79" s="87"/>
      <c r="E79" s="81"/>
      <c r="F79" s="70"/>
      <c r="G79" s="89">
        <f t="shared" si="1"/>
        <v>0</v>
      </c>
    </row>
    <row r="80" spans="1:7" ht="15.75" customHeight="1">
      <c r="A80" s="30"/>
      <c r="B80" s="30"/>
      <c r="C80" s="91" t="s">
        <v>174</v>
      </c>
      <c r="D80" s="87"/>
      <c r="E80" s="81"/>
      <c r="F80" s="70"/>
      <c r="G80" s="89">
        <f t="shared" si="1"/>
        <v>0</v>
      </c>
    </row>
    <row r="81" spans="1:7" ht="15.75" customHeight="1">
      <c r="A81" s="30"/>
      <c r="B81" s="30"/>
      <c r="C81" s="86" t="s">
        <v>173</v>
      </c>
      <c r="D81" s="87"/>
      <c r="E81" s="81"/>
      <c r="F81" s="70"/>
      <c r="G81" s="89">
        <f t="shared" si="1"/>
        <v>0</v>
      </c>
    </row>
    <row r="82" spans="1:7" ht="15.75" customHeight="1">
      <c r="A82" s="30"/>
      <c r="B82" s="30"/>
      <c r="C82" s="86" t="s">
        <v>172</v>
      </c>
      <c r="D82" s="87"/>
      <c r="E82" s="81"/>
      <c r="F82" s="70"/>
      <c r="G82" s="89">
        <f t="shared" si="1"/>
        <v>0</v>
      </c>
    </row>
    <row r="83" spans="1:7" ht="15.75" customHeight="1">
      <c r="A83" s="30"/>
      <c r="B83" s="30"/>
      <c r="C83" s="68" t="s">
        <v>171</v>
      </c>
      <c r="D83" s="87"/>
      <c r="E83" s="81"/>
      <c r="F83" s="70"/>
      <c r="G83" s="89">
        <f t="shared" si="1"/>
        <v>0</v>
      </c>
    </row>
    <row r="84" spans="1:7" ht="15.75" customHeight="1">
      <c r="A84" s="30"/>
      <c r="B84" s="30"/>
      <c r="C84" s="73" t="s">
        <v>9</v>
      </c>
      <c r="D84" s="87" t="s">
        <v>20</v>
      </c>
      <c r="E84" s="81">
        <v>585.74</v>
      </c>
      <c r="F84" s="70">
        <v>0</v>
      </c>
      <c r="G84" s="89">
        <f t="shared" si="1"/>
        <v>0</v>
      </c>
    </row>
    <row r="85" spans="1:7" ht="15.75" customHeight="1">
      <c r="A85" s="30" t="s">
        <v>51</v>
      </c>
      <c r="B85" s="30" t="s">
        <v>170</v>
      </c>
      <c r="C85" s="86" t="s">
        <v>169</v>
      </c>
      <c r="D85" s="55"/>
      <c r="E85" s="76"/>
      <c r="F85" s="70"/>
      <c r="G85" s="89">
        <f t="shared" si="1"/>
        <v>0</v>
      </c>
    </row>
    <row r="86" spans="1:7" ht="15.75" customHeight="1">
      <c r="A86" s="30"/>
      <c r="B86" s="30"/>
      <c r="C86" s="86" t="s">
        <v>168</v>
      </c>
      <c r="D86" s="55"/>
      <c r="E86" s="76"/>
      <c r="F86" s="70"/>
      <c r="G86" s="89">
        <f t="shared" si="1"/>
        <v>0</v>
      </c>
    </row>
    <row r="87" spans="1:7" ht="15.75" customHeight="1">
      <c r="A87" s="30"/>
      <c r="B87" s="30"/>
      <c r="C87" s="73" t="s">
        <v>9</v>
      </c>
      <c r="D87" s="87" t="s">
        <v>159</v>
      </c>
      <c r="E87" s="96">
        <v>4962.5</v>
      </c>
      <c r="F87" s="70">
        <v>0</v>
      </c>
      <c r="G87" s="89">
        <f t="shared" si="1"/>
        <v>0</v>
      </c>
    </row>
    <row r="88" spans="1:7" ht="15.75" customHeight="1">
      <c r="A88" s="30" t="s">
        <v>43</v>
      </c>
      <c r="B88" s="30" t="s">
        <v>167</v>
      </c>
      <c r="C88" s="86" t="s">
        <v>166</v>
      </c>
      <c r="D88" s="55"/>
      <c r="E88" s="94"/>
      <c r="F88" s="70"/>
      <c r="G88" s="89">
        <f t="shared" si="1"/>
        <v>0</v>
      </c>
    </row>
    <row r="89" spans="1:7" ht="15.75" customHeight="1">
      <c r="A89" s="30"/>
      <c r="B89" s="30"/>
      <c r="C89" s="91" t="s">
        <v>165</v>
      </c>
      <c r="D89" s="55"/>
      <c r="E89" s="94"/>
      <c r="F89" s="70"/>
      <c r="G89" s="89">
        <f t="shared" si="1"/>
        <v>0</v>
      </c>
    </row>
    <row r="90" spans="1:7" ht="15.75" customHeight="1">
      <c r="A90" s="30"/>
      <c r="B90" s="30"/>
      <c r="C90" s="73" t="s">
        <v>9</v>
      </c>
      <c r="D90" s="87" t="s">
        <v>159</v>
      </c>
      <c r="E90" s="96">
        <v>4962.5</v>
      </c>
      <c r="F90" s="70">
        <v>0</v>
      </c>
      <c r="G90" s="89">
        <f t="shared" si="1"/>
        <v>0</v>
      </c>
    </row>
    <row r="91" spans="1:7" ht="15.75" customHeight="1">
      <c r="A91" s="30" t="s">
        <v>33</v>
      </c>
      <c r="B91" s="30"/>
      <c r="C91" s="97" t="s">
        <v>27</v>
      </c>
      <c r="D91" s="87"/>
      <c r="E91" s="77"/>
      <c r="F91" s="70"/>
      <c r="G91" s="89"/>
    </row>
    <row r="92" spans="1:7" ht="15.75" customHeight="1">
      <c r="A92" s="30"/>
      <c r="B92" s="30"/>
      <c r="C92" s="97" t="s">
        <v>164</v>
      </c>
      <c r="D92" s="87"/>
      <c r="E92" s="77"/>
      <c r="F92" s="70"/>
      <c r="G92" s="89"/>
    </row>
    <row r="93" spans="1:7" ht="15.75" customHeight="1">
      <c r="A93" s="30"/>
      <c r="B93" s="30"/>
      <c r="C93" s="73" t="s">
        <v>9</v>
      </c>
      <c r="D93" s="87" t="s">
        <v>20</v>
      </c>
      <c r="E93" s="81">
        <v>75.2</v>
      </c>
      <c r="F93" s="70">
        <v>0</v>
      </c>
      <c r="G93" s="89">
        <f>SUM(E93*F93)</f>
        <v>0</v>
      </c>
    </row>
    <row r="94" spans="1:7" ht="15.75" customHeight="1">
      <c r="A94" s="30" t="s">
        <v>28</v>
      </c>
      <c r="B94" s="30"/>
      <c r="C94" s="97" t="s">
        <v>163</v>
      </c>
      <c r="D94" s="87"/>
      <c r="E94" s="77"/>
      <c r="F94" s="70"/>
      <c r="G94" s="89"/>
    </row>
    <row r="95" spans="1:7" ht="15.75" customHeight="1">
      <c r="A95" s="30"/>
      <c r="B95" s="30"/>
      <c r="C95" s="97" t="s">
        <v>162</v>
      </c>
      <c r="D95" s="87"/>
      <c r="E95" s="77"/>
      <c r="F95" s="70"/>
      <c r="G95" s="89"/>
    </row>
    <row r="96" spans="1:7" ht="15.75" customHeight="1">
      <c r="A96" s="30"/>
      <c r="B96" s="30"/>
      <c r="C96" s="97" t="s">
        <v>161</v>
      </c>
      <c r="D96" s="87"/>
      <c r="E96" s="77"/>
      <c r="F96" s="70"/>
      <c r="G96" s="89"/>
    </row>
    <row r="97" spans="1:7" ht="15.75" customHeight="1">
      <c r="A97" s="30"/>
      <c r="B97" s="30"/>
      <c r="C97" s="97" t="s">
        <v>160</v>
      </c>
      <c r="D97" s="87"/>
      <c r="E97" s="77"/>
      <c r="F97" s="70"/>
      <c r="G97" s="89"/>
    </row>
    <row r="98" spans="1:7" ht="15.75" customHeight="1">
      <c r="A98" s="30"/>
      <c r="B98" s="100"/>
      <c r="C98" s="73" t="s">
        <v>9</v>
      </c>
      <c r="D98" s="87" t="s">
        <v>159</v>
      </c>
      <c r="E98" s="81">
        <v>2335.37</v>
      </c>
      <c r="F98" s="70">
        <v>0</v>
      </c>
      <c r="G98" s="89">
        <f>SUM(E98*F98)</f>
        <v>0</v>
      </c>
    </row>
    <row r="99" spans="1:7" ht="8.25" customHeight="1">
      <c r="A99" s="30"/>
      <c r="B99" s="30"/>
      <c r="C99" s="88"/>
      <c r="D99" s="55"/>
      <c r="E99" s="94"/>
      <c r="F99" s="70"/>
      <c r="G99" s="89"/>
    </row>
    <row r="100" spans="1:7" ht="18.75" customHeight="1">
      <c r="A100" s="30"/>
      <c r="B100" s="30"/>
      <c r="C100" s="90" t="s">
        <v>19</v>
      </c>
      <c r="D100" s="55"/>
      <c r="E100" s="76"/>
      <c r="F100" s="70"/>
      <c r="G100" s="98">
        <f>SUM(G73:G98)</f>
        <v>0</v>
      </c>
    </row>
    <row r="101" spans="1:7" ht="13.5" customHeight="1">
      <c r="A101" s="30"/>
      <c r="B101" s="30"/>
      <c r="C101" s="91"/>
      <c r="D101" s="91"/>
      <c r="E101" s="70"/>
      <c r="F101" s="70"/>
      <c r="G101" s="89"/>
    </row>
    <row r="102" spans="1:7" ht="20.25">
      <c r="A102" s="30"/>
      <c r="B102" s="30"/>
      <c r="C102" s="92" t="s">
        <v>158</v>
      </c>
      <c r="D102" s="91"/>
      <c r="E102" s="70"/>
      <c r="F102" s="70"/>
      <c r="G102" s="89"/>
    </row>
    <row r="103" spans="1:7" ht="20.25">
      <c r="A103" s="30"/>
      <c r="B103" s="30"/>
      <c r="C103" s="92"/>
      <c r="D103" s="91"/>
      <c r="E103" s="70"/>
      <c r="F103" s="70"/>
      <c r="G103" s="89"/>
    </row>
    <row r="104" spans="1:7" ht="15.75">
      <c r="A104" s="30" t="s">
        <v>157</v>
      </c>
      <c r="B104" s="30" t="s">
        <v>156</v>
      </c>
      <c r="C104" s="79" t="s">
        <v>155</v>
      </c>
      <c r="D104" s="91"/>
      <c r="E104" s="70"/>
      <c r="F104" s="70"/>
      <c r="G104" s="89"/>
    </row>
    <row r="105" spans="1:7" ht="15.75">
      <c r="A105" s="30"/>
      <c r="B105" s="30"/>
      <c r="C105" s="79" t="s">
        <v>154</v>
      </c>
      <c r="D105" s="91"/>
      <c r="E105" s="70"/>
      <c r="F105" s="70"/>
      <c r="G105" s="89"/>
    </row>
    <row r="106" spans="1:7" ht="15.75">
      <c r="A106" s="30"/>
      <c r="B106" s="30"/>
      <c r="C106" s="79" t="s">
        <v>153</v>
      </c>
      <c r="D106" s="91"/>
      <c r="E106" s="70"/>
      <c r="F106" s="70"/>
      <c r="G106" s="89"/>
    </row>
    <row r="107" spans="1:7" ht="15.75">
      <c r="A107" s="30"/>
      <c r="B107" s="30"/>
      <c r="C107" s="73" t="s">
        <v>9</v>
      </c>
      <c r="D107" s="87" t="s">
        <v>29</v>
      </c>
      <c r="E107" s="81">
        <v>3</v>
      </c>
      <c r="F107" s="70">
        <v>0</v>
      </c>
      <c r="G107" s="89">
        <f>SUM(E107*F107)</f>
        <v>0</v>
      </c>
    </row>
    <row r="108" spans="1:7" ht="15.75">
      <c r="A108" s="30" t="s">
        <v>152</v>
      </c>
      <c r="B108" s="30"/>
      <c r="C108" s="86" t="s">
        <v>151</v>
      </c>
      <c r="D108" s="87"/>
      <c r="E108" s="81"/>
      <c r="F108" s="70"/>
      <c r="G108" s="89"/>
    </row>
    <row r="109" spans="1:7" ht="15.75">
      <c r="A109" s="30"/>
      <c r="B109" s="30"/>
      <c r="C109" s="97" t="s">
        <v>150</v>
      </c>
      <c r="D109" s="87"/>
      <c r="E109" s="81"/>
      <c r="F109" s="70"/>
      <c r="G109" s="89"/>
    </row>
    <row r="110" spans="1:7" ht="15.75">
      <c r="A110" s="30"/>
      <c r="B110" s="30"/>
      <c r="C110" s="73" t="s">
        <v>9</v>
      </c>
      <c r="D110" s="87" t="s">
        <v>29</v>
      </c>
      <c r="E110" s="81">
        <v>15</v>
      </c>
      <c r="F110" s="70">
        <v>0</v>
      </c>
      <c r="G110" s="89">
        <f>SUM(E110*F110)</f>
        <v>0</v>
      </c>
    </row>
    <row r="111" spans="1:7" ht="15.75" customHeight="1">
      <c r="A111" s="30" t="s">
        <v>149</v>
      </c>
      <c r="B111" s="30"/>
      <c r="C111" s="86" t="s">
        <v>148</v>
      </c>
      <c r="D111" s="91"/>
      <c r="E111" s="70"/>
      <c r="F111" s="70"/>
      <c r="G111" s="89"/>
    </row>
    <row r="112" spans="1:7" ht="15.75" customHeight="1">
      <c r="A112" s="30"/>
      <c r="B112" s="30"/>
      <c r="C112" s="86" t="s">
        <v>147</v>
      </c>
      <c r="D112" s="91"/>
      <c r="E112" s="70"/>
      <c r="F112" s="70"/>
      <c r="G112" s="89"/>
    </row>
    <row r="113" spans="1:7" ht="15.75" customHeight="1">
      <c r="A113" s="30"/>
      <c r="B113" s="30"/>
      <c r="C113" s="91" t="s">
        <v>146</v>
      </c>
      <c r="D113" s="91"/>
      <c r="E113" s="70"/>
      <c r="F113" s="70"/>
      <c r="G113" s="89"/>
    </row>
    <row r="114" spans="1:7" ht="15.75" customHeight="1">
      <c r="A114" s="30"/>
      <c r="B114" s="30"/>
      <c r="C114" s="73" t="s">
        <v>9</v>
      </c>
      <c r="D114" s="87" t="s">
        <v>145</v>
      </c>
      <c r="E114" s="70">
        <v>35</v>
      </c>
      <c r="F114" s="70">
        <v>0</v>
      </c>
      <c r="G114" s="89">
        <f>SUM(E114*F114)</f>
        <v>0</v>
      </c>
    </row>
    <row r="115" spans="1:7" ht="6.75" customHeight="1">
      <c r="A115" s="30"/>
      <c r="B115" s="30"/>
      <c r="C115" s="86"/>
      <c r="D115" s="55"/>
      <c r="E115" s="76"/>
      <c r="F115" s="70"/>
      <c r="G115" s="89"/>
    </row>
    <row r="116" spans="1:7" ht="15" customHeight="1">
      <c r="A116" s="30"/>
      <c r="B116" s="30"/>
      <c r="C116" s="90" t="s">
        <v>19</v>
      </c>
      <c r="D116" s="55"/>
      <c r="E116" s="76"/>
      <c r="F116" s="70"/>
      <c r="G116" s="98">
        <f>SUM(G107:G114)</f>
        <v>0</v>
      </c>
    </row>
    <row r="117" spans="1:7" ht="15.75">
      <c r="A117" s="30"/>
      <c r="B117" s="30"/>
      <c r="C117" s="88"/>
      <c r="D117" s="55"/>
      <c r="E117" s="76"/>
      <c r="F117" s="70"/>
      <c r="G117" s="89"/>
    </row>
    <row r="118" spans="1:7" ht="15.75">
      <c r="A118" s="43"/>
      <c r="B118" s="43"/>
      <c r="C118" s="101" t="s">
        <v>18</v>
      </c>
      <c r="D118" s="60"/>
      <c r="E118" s="69"/>
      <c r="F118" s="70"/>
      <c r="G118" s="89"/>
    </row>
    <row r="119" spans="1:7" ht="15.75">
      <c r="A119" s="43"/>
      <c r="B119" s="43"/>
      <c r="C119" s="101"/>
      <c r="D119" s="60"/>
      <c r="E119" s="69"/>
      <c r="F119" s="70"/>
      <c r="G119" s="89"/>
    </row>
    <row r="120" spans="1:7" ht="15.75">
      <c r="A120" s="43" t="s">
        <v>17</v>
      </c>
      <c r="B120" s="43"/>
      <c r="C120" s="101" t="s">
        <v>16</v>
      </c>
      <c r="D120" s="60"/>
      <c r="E120" s="102">
        <f>G17</f>
        <v>0</v>
      </c>
      <c r="F120" s="102"/>
      <c r="G120" s="89"/>
    </row>
    <row r="121" spans="1:7" ht="15.75">
      <c r="A121" s="43" t="s">
        <v>15</v>
      </c>
      <c r="B121" s="43"/>
      <c r="C121" s="101" t="s">
        <v>144</v>
      </c>
      <c r="D121" s="60"/>
      <c r="E121" s="102">
        <f>+G47</f>
        <v>0</v>
      </c>
      <c r="F121" s="102"/>
      <c r="G121" s="89"/>
    </row>
    <row r="122" spans="1:7" ht="15.75">
      <c r="A122" s="43" t="s">
        <v>143</v>
      </c>
      <c r="B122" s="43"/>
      <c r="C122" s="101" t="s">
        <v>142</v>
      </c>
      <c r="D122" s="60"/>
      <c r="E122" s="102">
        <f>+G64</f>
        <v>0</v>
      </c>
      <c r="F122" s="102"/>
      <c r="G122" s="89"/>
    </row>
    <row r="123" spans="1:7" ht="15.75">
      <c r="A123" s="43" t="s">
        <v>141</v>
      </c>
      <c r="B123" s="43"/>
      <c r="C123" s="101" t="s">
        <v>140</v>
      </c>
      <c r="D123" s="60"/>
      <c r="E123" s="102">
        <f>+G100</f>
        <v>0</v>
      </c>
      <c r="F123" s="102"/>
      <c r="G123" s="89"/>
    </row>
    <row r="124" spans="1:7" ht="15" customHeight="1">
      <c r="A124" s="43" t="s">
        <v>139</v>
      </c>
      <c r="B124" s="43"/>
      <c r="C124" s="101" t="s">
        <v>138</v>
      </c>
      <c r="D124" s="60"/>
      <c r="E124" s="102">
        <f>+G116</f>
        <v>0</v>
      </c>
      <c r="F124" s="102"/>
      <c r="G124" s="89"/>
    </row>
    <row r="125" spans="1:7" ht="5.0999999999999996" customHeight="1">
      <c r="A125" s="43"/>
      <c r="B125" s="43"/>
      <c r="C125" s="101"/>
      <c r="D125" s="60"/>
      <c r="E125" s="69"/>
      <c r="F125" s="70"/>
      <c r="G125" s="89"/>
    </row>
    <row r="126" spans="1:7" ht="15.75">
      <c r="A126" s="30"/>
      <c r="B126" s="30"/>
      <c r="C126" s="91"/>
      <c r="D126" s="60"/>
      <c r="E126" s="98">
        <f>SUM(E120:F124)</f>
        <v>0</v>
      </c>
      <c r="F126" s="98"/>
      <c r="G126" s="89"/>
    </row>
    <row r="127" spans="1:7" ht="15.75">
      <c r="A127" s="30"/>
      <c r="B127" s="30"/>
      <c r="C127" s="112" t="s">
        <v>13</v>
      </c>
      <c r="D127" s="112"/>
      <c r="E127" s="112"/>
      <c r="F127" s="112"/>
      <c r="G127" s="89"/>
    </row>
    <row r="128" spans="1:7" ht="9" customHeight="1">
      <c r="A128" s="30"/>
      <c r="B128" s="30"/>
      <c r="C128" s="91"/>
      <c r="D128" s="60"/>
      <c r="E128" s="69"/>
      <c r="F128" s="70"/>
      <c r="G128" s="89"/>
    </row>
    <row r="129" spans="1:7" ht="15.75">
      <c r="A129" s="30"/>
      <c r="B129" s="30"/>
      <c r="C129" s="88" t="s">
        <v>12</v>
      </c>
      <c r="D129" s="60"/>
      <c r="E129" s="103">
        <f>E126*0.2</f>
        <v>0</v>
      </c>
      <c r="F129" s="70"/>
      <c r="G129" s="89"/>
    </row>
    <row r="130" spans="1:7" ht="6" customHeight="1">
      <c r="A130" s="30"/>
      <c r="B130" s="30"/>
      <c r="C130" s="91"/>
      <c r="D130" s="60"/>
      <c r="E130" s="69"/>
      <c r="F130" s="70"/>
      <c r="G130" s="89"/>
    </row>
    <row r="131" spans="1:7" ht="15.75">
      <c r="A131" s="30"/>
      <c r="B131" s="30"/>
      <c r="C131" s="73" t="s">
        <v>9</v>
      </c>
      <c r="D131" s="60"/>
      <c r="E131" s="104">
        <f>E126+E129</f>
        <v>0</v>
      </c>
      <c r="F131" s="70"/>
      <c r="G131" s="89"/>
    </row>
    <row r="132" spans="1:7" ht="9" customHeight="1">
      <c r="A132" s="30"/>
      <c r="B132" s="30"/>
      <c r="C132" s="91"/>
      <c r="D132" s="60"/>
      <c r="E132" s="69"/>
      <c r="F132" s="70"/>
      <c r="G132" s="89"/>
    </row>
    <row r="133" spans="1:7" ht="15.75">
      <c r="A133" s="15"/>
      <c r="B133" s="15"/>
      <c r="C133" s="66"/>
      <c r="D133" s="13"/>
      <c r="E133" s="65"/>
      <c r="F133" s="65"/>
      <c r="G133" s="64"/>
    </row>
  </sheetData>
  <mergeCells count="5">
    <mergeCell ref="C127:F127"/>
    <mergeCell ref="A7:G7"/>
    <mergeCell ref="A8:G8"/>
    <mergeCell ref="A5:G5"/>
    <mergeCell ref="A6:G6"/>
  </mergeCells>
  <printOptions horizontalCentered="1"/>
  <pageMargins left="0.15748031496062992" right="0" top="0.74803149606299213" bottom="0.43307086614173229" header="0.23622047244094491" footer="0.19685039370078741"/>
  <pageSetup paperSize="9" orientation="portrait" horizontalDpi="4294967293" verticalDpi="300" r:id="rId1"/>
  <headerFooter alignWithMargins="0">
    <oddHeader>&amp;L&amp;8&amp;X&amp;F / &amp;A</oddHeader>
    <oddFooter>&amp;C- &amp;P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8"/>
  <sheetViews>
    <sheetView showGridLines="0" showZeros="0" tabSelected="1" topLeftCell="A58" zoomScale="85" zoomScaleNormal="85" workbookViewId="0">
      <selection activeCell="C60" sqref="C60"/>
    </sheetView>
  </sheetViews>
  <sheetFormatPr defaultColWidth="11.5703125" defaultRowHeight="15"/>
  <cols>
    <col min="1" max="1" width="4" style="11" customWidth="1"/>
    <col min="2" max="2" width="8.28515625" style="11" customWidth="1"/>
    <col min="3" max="3" width="49" style="10" customWidth="1"/>
    <col min="4" max="4" width="6.42578125" style="9" customWidth="1"/>
    <col min="5" max="5" width="12.140625" style="8" customWidth="1"/>
    <col min="6" max="6" width="11.5703125" style="7" customWidth="1"/>
    <col min="7" max="7" width="16.28515625" style="6" customWidth="1"/>
    <col min="8" max="11" width="11.5703125" style="5"/>
    <col min="12" max="12" width="11.85546875" style="5" bestFit="1" customWidth="1"/>
    <col min="13" max="16384" width="11.5703125" style="5"/>
  </cols>
  <sheetData>
    <row r="1" spans="1:7" ht="15.75">
      <c r="A1" s="24" t="s">
        <v>137</v>
      </c>
      <c r="B1" s="25" t="s">
        <v>136</v>
      </c>
      <c r="C1" s="26" t="s">
        <v>135</v>
      </c>
      <c r="D1" s="25" t="s">
        <v>134</v>
      </c>
      <c r="E1" s="27" t="s">
        <v>133</v>
      </c>
      <c r="F1" s="27" t="s">
        <v>132</v>
      </c>
      <c r="G1" s="27" t="s">
        <v>131</v>
      </c>
    </row>
    <row r="2" spans="1:7" ht="15.75">
      <c r="A2" s="25" t="s">
        <v>130</v>
      </c>
      <c r="B2" s="25" t="s">
        <v>129</v>
      </c>
      <c r="C2" s="26" t="s">
        <v>128</v>
      </c>
      <c r="D2" s="25" t="s">
        <v>127</v>
      </c>
      <c r="E2" s="27" t="s">
        <v>126</v>
      </c>
      <c r="F2" s="27" t="s">
        <v>125</v>
      </c>
      <c r="G2" s="27" t="s">
        <v>124</v>
      </c>
    </row>
    <row r="3" spans="1:7" ht="15.75">
      <c r="A3" s="28">
        <v>1</v>
      </c>
      <c r="B3" s="28">
        <v>2</v>
      </c>
      <c r="C3" s="29">
        <v>3</v>
      </c>
      <c r="D3" s="28">
        <v>4</v>
      </c>
      <c r="E3" s="28">
        <v>5</v>
      </c>
      <c r="F3" s="28">
        <v>6</v>
      </c>
      <c r="G3" s="28">
        <v>7</v>
      </c>
    </row>
    <row r="4" spans="1:7" ht="6.75" customHeight="1">
      <c r="A4" s="30"/>
      <c r="B4" s="30"/>
      <c r="C4" s="31"/>
      <c r="D4" s="32"/>
      <c r="E4" s="33"/>
      <c r="F4" s="34"/>
      <c r="G4" s="34"/>
    </row>
    <row r="5" spans="1:7" s="21" customFormat="1" ht="18" customHeight="1">
      <c r="A5" s="113" t="s">
        <v>123</v>
      </c>
      <c r="B5" s="113"/>
      <c r="C5" s="113"/>
      <c r="D5" s="113"/>
      <c r="E5" s="113"/>
      <c r="F5" s="113"/>
      <c r="G5" s="113"/>
    </row>
    <row r="6" spans="1:7" s="21" customFormat="1" ht="18" customHeight="1">
      <c r="A6" s="115" t="s">
        <v>122</v>
      </c>
      <c r="B6" s="115"/>
      <c r="C6" s="115"/>
      <c r="D6" s="115"/>
      <c r="E6" s="115"/>
      <c r="F6" s="115"/>
      <c r="G6" s="115"/>
    </row>
    <row r="7" spans="1:7" s="21" customFormat="1" ht="18" customHeight="1">
      <c r="A7" s="115" t="s">
        <v>121</v>
      </c>
      <c r="B7" s="115"/>
      <c r="C7" s="115"/>
      <c r="D7" s="115"/>
      <c r="E7" s="115"/>
      <c r="F7" s="115"/>
      <c r="G7" s="115"/>
    </row>
    <row r="8" spans="1:7" s="21" customFormat="1" ht="18" customHeight="1">
      <c r="A8" s="114"/>
      <c r="B8" s="114"/>
      <c r="C8" s="114"/>
      <c r="D8" s="114"/>
      <c r="E8" s="114"/>
      <c r="F8" s="114"/>
      <c r="G8" s="114"/>
    </row>
    <row r="9" spans="1:7" ht="15.75">
      <c r="A9" s="30"/>
      <c r="B9" s="30"/>
      <c r="C9" s="31" t="s">
        <v>120</v>
      </c>
      <c r="D9" s="32"/>
      <c r="E9" s="33"/>
      <c r="F9" s="34"/>
      <c r="G9" s="34"/>
    </row>
    <row r="10" spans="1:7" ht="15.75">
      <c r="A10" s="30"/>
      <c r="B10" s="30"/>
      <c r="C10" s="31"/>
      <c r="D10" s="32"/>
      <c r="E10" s="33"/>
      <c r="F10" s="34"/>
      <c r="G10" s="34"/>
    </row>
    <row r="11" spans="1:7" ht="17.25" customHeight="1">
      <c r="A11" s="30"/>
      <c r="B11" s="30"/>
      <c r="C11" s="31"/>
      <c r="D11" s="32"/>
      <c r="E11" s="33"/>
      <c r="F11" s="34"/>
      <c r="G11" s="34"/>
    </row>
    <row r="12" spans="1:7" ht="15.75">
      <c r="A12" s="30" t="s">
        <v>119</v>
      </c>
      <c r="B12" s="30">
        <v>1.1000000000000001</v>
      </c>
      <c r="C12" s="31" t="s">
        <v>118</v>
      </c>
      <c r="D12" s="30"/>
      <c r="E12" s="35"/>
      <c r="F12" s="34"/>
      <c r="G12" s="34">
        <f>SUM(E12*F12)</f>
        <v>0</v>
      </c>
    </row>
    <row r="13" spans="1:7" ht="15.75">
      <c r="A13" s="30"/>
      <c r="B13" s="30"/>
      <c r="C13" s="31" t="s">
        <v>117</v>
      </c>
      <c r="D13" s="30"/>
      <c r="E13" s="35"/>
      <c r="F13" s="34"/>
      <c r="G13" s="34">
        <f>SUM(E13*F13)</f>
        <v>0</v>
      </c>
    </row>
    <row r="14" spans="1:7" ht="15.75">
      <c r="A14" s="30"/>
      <c r="B14" s="30"/>
      <c r="C14" s="31" t="s">
        <v>116</v>
      </c>
      <c r="D14" s="30"/>
      <c r="E14" s="35"/>
      <c r="F14" s="34"/>
      <c r="G14" s="34">
        <f>SUM(E14*F14)</f>
        <v>0</v>
      </c>
    </row>
    <row r="15" spans="1:7" ht="15.75">
      <c r="A15" s="30"/>
      <c r="B15" s="30"/>
      <c r="C15" s="31" t="s">
        <v>115</v>
      </c>
      <c r="D15" s="30" t="s">
        <v>114</v>
      </c>
      <c r="E15" s="36">
        <v>747</v>
      </c>
      <c r="F15" s="34">
        <v>0</v>
      </c>
      <c r="G15" s="34">
        <f>SUM(E15*F15)</f>
        <v>0</v>
      </c>
    </row>
    <row r="16" spans="1:7" ht="6.75" customHeight="1">
      <c r="A16" s="30"/>
      <c r="B16" s="30"/>
      <c r="C16" s="37"/>
      <c r="D16" s="30"/>
      <c r="E16" s="38"/>
      <c r="F16" s="34"/>
      <c r="G16" s="34"/>
    </row>
    <row r="17" spans="1:7" ht="15.75">
      <c r="A17" s="30"/>
      <c r="B17" s="30"/>
      <c r="C17" s="39" t="s">
        <v>19</v>
      </c>
      <c r="D17" s="30"/>
      <c r="E17" s="38"/>
      <c r="F17" s="34"/>
      <c r="G17" s="40">
        <f>SUM(G12:G16)</f>
        <v>0</v>
      </c>
    </row>
    <row r="18" spans="1:7" ht="15.75">
      <c r="A18" s="30"/>
      <c r="B18" s="30"/>
      <c r="C18" s="37"/>
      <c r="D18" s="30"/>
      <c r="E18" s="38"/>
      <c r="F18" s="34"/>
      <c r="G18" s="34"/>
    </row>
    <row r="19" spans="1:7" ht="15.75">
      <c r="A19" s="30"/>
      <c r="B19" s="30"/>
      <c r="C19" s="39"/>
      <c r="D19" s="30"/>
      <c r="E19" s="38"/>
      <c r="F19" s="34"/>
      <c r="G19" s="40"/>
    </row>
    <row r="20" spans="1:7" ht="15.75">
      <c r="A20" s="30"/>
      <c r="B20" s="30"/>
      <c r="C20" s="41" t="s">
        <v>113</v>
      </c>
      <c r="D20" s="30"/>
      <c r="E20" s="38"/>
      <c r="F20" s="34"/>
      <c r="G20" s="40"/>
    </row>
    <row r="21" spans="1:7" ht="15.75">
      <c r="A21" s="30"/>
      <c r="B21" s="30"/>
      <c r="C21" s="39"/>
      <c r="D21" s="30"/>
      <c r="E21" s="38"/>
      <c r="F21" s="34"/>
      <c r="G21" s="40"/>
    </row>
    <row r="22" spans="1:7" ht="15.75">
      <c r="A22" s="30"/>
      <c r="B22" s="30"/>
      <c r="C22" s="39"/>
      <c r="D22" s="30"/>
      <c r="E22" s="38"/>
      <c r="F22" s="34"/>
      <c r="G22" s="40"/>
    </row>
    <row r="23" spans="1:7" ht="15.75">
      <c r="A23" s="30" t="s">
        <v>112</v>
      </c>
      <c r="B23" s="30" t="s">
        <v>96</v>
      </c>
      <c r="C23" s="31" t="s">
        <v>111</v>
      </c>
      <c r="D23" s="30"/>
      <c r="E23" s="38"/>
      <c r="F23" s="34"/>
      <c r="G23" s="42">
        <f t="shared" ref="G23:G29" si="0">+E23*F23</f>
        <v>0</v>
      </c>
    </row>
    <row r="24" spans="1:7" ht="15.75">
      <c r="A24" s="30"/>
      <c r="B24" s="30"/>
      <c r="C24" s="31" t="s">
        <v>110</v>
      </c>
      <c r="D24" s="30"/>
      <c r="E24" s="38"/>
      <c r="F24" s="34"/>
      <c r="G24" s="42">
        <f t="shared" si="0"/>
        <v>0</v>
      </c>
    </row>
    <row r="25" spans="1:7" ht="15.75">
      <c r="A25" s="30"/>
      <c r="B25" s="30"/>
      <c r="C25" s="31" t="s">
        <v>109</v>
      </c>
      <c r="D25" s="30"/>
      <c r="E25" s="38"/>
      <c r="F25" s="34"/>
      <c r="G25" s="42">
        <f t="shared" si="0"/>
        <v>0</v>
      </c>
    </row>
    <row r="26" spans="1:7" ht="15.75">
      <c r="A26" s="30"/>
      <c r="B26" s="30"/>
      <c r="C26" s="31" t="s">
        <v>108</v>
      </c>
      <c r="D26" s="30"/>
      <c r="E26" s="38"/>
      <c r="F26" s="34"/>
      <c r="G26" s="42">
        <f t="shared" si="0"/>
        <v>0</v>
      </c>
    </row>
    <row r="27" spans="1:7" ht="15.75">
      <c r="A27" s="30"/>
      <c r="B27" s="30"/>
      <c r="C27" s="31" t="s">
        <v>107</v>
      </c>
      <c r="D27" s="30"/>
      <c r="E27" s="38"/>
      <c r="F27" s="34"/>
      <c r="G27" s="42">
        <f t="shared" si="0"/>
        <v>0</v>
      </c>
    </row>
    <row r="28" spans="1:7" ht="15.75">
      <c r="A28" s="30"/>
      <c r="B28" s="30"/>
      <c r="C28" s="31" t="s">
        <v>224</v>
      </c>
      <c r="D28" s="30"/>
      <c r="E28" s="38"/>
      <c r="F28" s="34"/>
      <c r="G28" s="42">
        <f t="shared" si="0"/>
        <v>0</v>
      </c>
    </row>
    <row r="29" spans="1:7" ht="15.75">
      <c r="A29" s="30"/>
      <c r="B29" s="30"/>
      <c r="C29" s="39" t="s">
        <v>9</v>
      </c>
      <c r="D29" s="43" t="s">
        <v>20</v>
      </c>
      <c r="E29" s="44">
        <v>1137.42</v>
      </c>
      <c r="F29" s="34">
        <v>0</v>
      </c>
      <c r="G29" s="42">
        <f t="shared" si="0"/>
        <v>0</v>
      </c>
    </row>
    <row r="30" spans="1:7" ht="15.75">
      <c r="A30" s="30" t="s">
        <v>106</v>
      </c>
      <c r="B30" s="30" t="s">
        <v>96</v>
      </c>
      <c r="C30" s="31" t="s">
        <v>95</v>
      </c>
      <c r="D30" s="30"/>
      <c r="E30" s="38"/>
      <c r="F30" s="34"/>
      <c r="G30" s="40"/>
    </row>
    <row r="31" spans="1:7" ht="15.75">
      <c r="A31" s="30"/>
      <c r="B31" s="30"/>
      <c r="C31" s="31" t="s">
        <v>105</v>
      </c>
      <c r="D31" s="30"/>
      <c r="E31" s="38"/>
      <c r="F31" s="34"/>
      <c r="G31" s="40"/>
    </row>
    <row r="32" spans="1:7" ht="15.75">
      <c r="A32" s="30"/>
      <c r="B32" s="30"/>
      <c r="C32" s="31" t="s">
        <v>104</v>
      </c>
      <c r="D32" s="30"/>
      <c r="E32" s="38"/>
      <c r="F32" s="34"/>
      <c r="G32" s="40"/>
    </row>
    <row r="33" spans="1:15" ht="15.75">
      <c r="A33" s="30"/>
      <c r="B33" s="30"/>
      <c r="C33" s="31" t="s">
        <v>103</v>
      </c>
      <c r="D33" s="30"/>
      <c r="E33" s="38"/>
      <c r="F33" s="34"/>
      <c r="G33" s="40"/>
    </row>
    <row r="34" spans="1:15" ht="15.75">
      <c r="A34" s="30"/>
      <c r="B34" s="30"/>
      <c r="C34" s="31" t="s">
        <v>225</v>
      </c>
      <c r="D34" s="30"/>
      <c r="E34" s="38"/>
      <c r="F34" s="34"/>
      <c r="G34" s="40"/>
    </row>
    <row r="35" spans="1:15" ht="15.75">
      <c r="A35" s="30"/>
      <c r="B35" s="30"/>
      <c r="C35" s="31" t="s">
        <v>102</v>
      </c>
      <c r="D35" s="30"/>
      <c r="E35" s="38"/>
      <c r="F35" s="34"/>
      <c r="G35" s="40"/>
    </row>
    <row r="36" spans="1:15" ht="15.75">
      <c r="A36" s="30"/>
      <c r="B36" s="30"/>
      <c r="C36" s="31" t="s">
        <v>101</v>
      </c>
      <c r="D36" s="30"/>
      <c r="E36" s="38"/>
      <c r="F36" s="34"/>
      <c r="G36" s="40"/>
    </row>
    <row r="37" spans="1:15" ht="15.75">
      <c r="A37" s="30"/>
      <c r="B37" s="30"/>
      <c r="C37" s="39" t="s">
        <v>9</v>
      </c>
      <c r="D37" s="43" t="s">
        <v>20</v>
      </c>
      <c r="E37" s="44">
        <v>93.6</v>
      </c>
      <c r="F37" s="34">
        <v>0</v>
      </c>
      <c r="G37" s="42">
        <f>+E37*F37</f>
        <v>0</v>
      </c>
    </row>
    <row r="38" spans="1:15" ht="15.75">
      <c r="A38" s="30" t="s">
        <v>100</v>
      </c>
      <c r="B38" s="30" t="s">
        <v>96</v>
      </c>
      <c r="C38" s="31" t="s">
        <v>95</v>
      </c>
      <c r="D38" s="30"/>
      <c r="E38" s="38"/>
      <c r="F38" s="34"/>
      <c r="G38" s="40"/>
    </row>
    <row r="39" spans="1:15" ht="15.75">
      <c r="A39" s="30"/>
      <c r="B39" s="30"/>
      <c r="C39" s="31" t="s">
        <v>99</v>
      </c>
      <c r="D39" s="30"/>
      <c r="E39" s="38"/>
      <c r="F39" s="34"/>
      <c r="G39" s="40"/>
    </row>
    <row r="40" spans="1:15" ht="15.75">
      <c r="A40" s="30"/>
      <c r="B40" s="30"/>
      <c r="C40" s="45" t="s">
        <v>93</v>
      </c>
      <c r="D40" s="30"/>
      <c r="E40" s="38"/>
      <c r="F40" s="34"/>
      <c r="G40" s="40"/>
    </row>
    <row r="41" spans="1:15" ht="15.75" customHeight="1">
      <c r="A41" s="30"/>
      <c r="B41" s="30"/>
      <c r="C41" s="45" t="s">
        <v>92</v>
      </c>
      <c r="D41" s="30"/>
      <c r="E41" s="38"/>
      <c r="F41" s="34"/>
      <c r="G41" s="34"/>
      <c r="O41" s="23"/>
    </row>
    <row r="42" spans="1:15" ht="15" customHeight="1">
      <c r="A42" s="30"/>
      <c r="B42" s="30"/>
      <c r="C42" s="45" t="s">
        <v>226</v>
      </c>
      <c r="D42" s="30"/>
      <c r="E42" s="38"/>
      <c r="F42" s="34"/>
      <c r="G42" s="34"/>
    </row>
    <row r="43" spans="1:15" ht="15.75">
      <c r="A43" s="30"/>
      <c r="B43" s="30"/>
      <c r="C43" s="45" t="s">
        <v>98</v>
      </c>
      <c r="D43" s="30"/>
      <c r="E43" s="46"/>
      <c r="F43" s="34"/>
      <c r="G43" s="42"/>
    </row>
    <row r="44" spans="1:15" ht="15.75">
      <c r="A44" s="30"/>
      <c r="B44" s="30"/>
      <c r="C44" s="39" t="s">
        <v>9</v>
      </c>
      <c r="D44" s="43" t="s">
        <v>20</v>
      </c>
      <c r="E44" s="44">
        <v>50.34</v>
      </c>
      <c r="F44" s="34">
        <v>0</v>
      </c>
      <c r="G44" s="42">
        <f>+E44*F44</f>
        <v>0</v>
      </c>
    </row>
    <row r="45" spans="1:15" ht="15.75">
      <c r="A45" s="30" t="s">
        <v>97</v>
      </c>
      <c r="B45" s="30" t="s">
        <v>96</v>
      </c>
      <c r="C45" s="31" t="s">
        <v>95</v>
      </c>
      <c r="D45" s="30"/>
      <c r="E45" s="38"/>
      <c r="F45" s="34"/>
      <c r="G45" s="40"/>
    </row>
    <row r="46" spans="1:15" ht="15.75">
      <c r="A46" s="30"/>
      <c r="B46" s="30"/>
      <c r="C46" s="31" t="s">
        <v>94</v>
      </c>
      <c r="D46" s="30"/>
      <c r="E46" s="38"/>
      <c r="F46" s="34"/>
      <c r="G46" s="40"/>
    </row>
    <row r="47" spans="1:15" ht="15.75">
      <c r="A47" s="30"/>
      <c r="B47" s="30"/>
      <c r="C47" s="45" t="s">
        <v>93</v>
      </c>
      <c r="D47" s="30"/>
      <c r="E47" s="38"/>
      <c r="F47" s="34"/>
      <c r="G47" s="40"/>
    </row>
    <row r="48" spans="1:15" ht="15.75">
      <c r="A48" s="30"/>
      <c r="B48" s="30"/>
      <c r="C48" s="45" t="s">
        <v>92</v>
      </c>
      <c r="D48" s="30"/>
      <c r="E48" s="38"/>
      <c r="F48" s="34"/>
      <c r="G48" s="34"/>
    </row>
    <row r="49" spans="1:14" ht="15.75">
      <c r="A49" s="30"/>
      <c r="B49" s="30"/>
      <c r="C49" s="45" t="s">
        <v>227</v>
      </c>
      <c r="D49" s="30"/>
      <c r="E49" s="38"/>
      <c r="F49" s="34"/>
      <c r="G49" s="34"/>
    </row>
    <row r="50" spans="1:14" ht="15.75">
      <c r="A50" s="30"/>
      <c r="B50" s="30"/>
      <c r="C50" s="45" t="s">
        <v>91</v>
      </c>
      <c r="D50" s="30"/>
      <c r="E50" s="38"/>
      <c r="F50" s="34"/>
      <c r="G50" s="34"/>
    </row>
    <row r="51" spans="1:14" ht="15.75">
      <c r="A51" s="30"/>
      <c r="B51" s="30"/>
      <c r="C51" s="45" t="s">
        <v>90</v>
      </c>
      <c r="D51" s="30"/>
      <c r="E51" s="38"/>
      <c r="F51" s="34"/>
      <c r="G51" s="34"/>
    </row>
    <row r="52" spans="1:14" ht="15.75">
      <c r="A52" s="30"/>
      <c r="B52" s="30"/>
      <c r="C52" s="45" t="s">
        <v>89</v>
      </c>
      <c r="D52" s="30"/>
      <c r="E52" s="38"/>
      <c r="F52" s="34"/>
      <c r="G52" s="34"/>
    </row>
    <row r="53" spans="1:14" ht="15.75">
      <c r="A53" s="30"/>
      <c r="B53" s="30"/>
      <c r="C53" s="45" t="s">
        <v>88</v>
      </c>
      <c r="D53" s="30"/>
      <c r="E53" s="46"/>
      <c r="F53" s="34"/>
      <c r="G53" s="42">
        <f>+E53*F53</f>
        <v>0</v>
      </c>
    </row>
    <row r="54" spans="1:14" ht="15.75">
      <c r="A54" s="30"/>
      <c r="B54" s="30"/>
      <c r="C54" s="39" t="s">
        <v>9</v>
      </c>
      <c r="D54" s="43" t="s">
        <v>20</v>
      </c>
      <c r="E54" s="44">
        <v>129.02000000000001</v>
      </c>
      <c r="F54" s="34">
        <v>0</v>
      </c>
      <c r="G54" s="42">
        <f>+E54*F54</f>
        <v>0</v>
      </c>
    </row>
    <row r="55" spans="1:14" ht="317.25" customHeight="1">
      <c r="A55" s="47" t="s">
        <v>87</v>
      </c>
      <c r="B55" s="30"/>
      <c r="C55" s="48" t="s">
        <v>220</v>
      </c>
      <c r="D55" s="43"/>
      <c r="E55" s="44"/>
      <c r="F55" s="34"/>
      <c r="G55" s="42"/>
    </row>
    <row r="56" spans="1:14" ht="123" customHeight="1">
      <c r="A56" s="30"/>
      <c r="B56" s="30"/>
      <c r="C56" s="49" t="s">
        <v>229</v>
      </c>
      <c r="D56" s="43"/>
      <c r="E56" s="44"/>
      <c r="F56" s="34"/>
      <c r="G56" s="42"/>
      <c r="N56" s="22"/>
    </row>
    <row r="57" spans="1:14" ht="17.25" customHeight="1">
      <c r="A57" s="30"/>
      <c r="B57" s="30"/>
      <c r="C57" s="50" t="s">
        <v>86</v>
      </c>
      <c r="D57" s="43"/>
      <c r="E57" s="44"/>
      <c r="F57" s="34"/>
      <c r="G57" s="42"/>
    </row>
    <row r="58" spans="1:14" ht="18.75" customHeight="1">
      <c r="A58" s="30"/>
      <c r="B58" s="30"/>
      <c r="C58" s="39" t="s">
        <v>9</v>
      </c>
      <c r="D58" s="43" t="s">
        <v>70</v>
      </c>
      <c r="E58" s="51">
        <v>330</v>
      </c>
      <c r="F58" s="34">
        <v>0</v>
      </c>
      <c r="G58" s="42">
        <f>+E58*F58</f>
        <v>0</v>
      </c>
    </row>
    <row r="59" spans="1:14" ht="314.25" customHeight="1">
      <c r="A59" s="47" t="s">
        <v>85</v>
      </c>
      <c r="B59" s="30"/>
      <c r="C59" s="48" t="s">
        <v>84</v>
      </c>
      <c r="D59" s="43"/>
      <c r="E59" s="51"/>
      <c r="F59" s="34"/>
      <c r="G59" s="42"/>
    </row>
    <row r="60" spans="1:14" ht="135" customHeight="1">
      <c r="A60" s="30"/>
      <c r="B60" s="30"/>
      <c r="C60" s="49" t="s">
        <v>228</v>
      </c>
      <c r="D60" s="43"/>
      <c r="E60" s="51"/>
      <c r="F60" s="34"/>
      <c r="G60" s="42"/>
    </row>
    <row r="61" spans="1:14" ht="18.75" customHeight="1">
      <c r="A61" s="30"/>
      <c r="B61" s="30"/>
      <c r="C61" s="52" t="s">
        <v>83</v>
      </c>
      <c r="D61" s="43"/>
      <c r="E61" s="51"/>
      <c r="F61" s="34"/>
      <c r="G61" s="42"/>
    </row>
    <row r="62" spans="1:14" ht="18.75" customHeight="1">
      <c r="A62" s="30"/>
      <c r="B62" s="30"/>
      <c r="C62" s="39" t="s">
        <v>9</v>
      </c>
      <c r="D62" s="43" t="s">
        <v>70</v>
      </c>
      <c r="E62" s="51">
        <v>412</v>
      </c>
      <c r="F62" s="34">
        <v>0</v>
      </c>
      <c r="G62" s="42">
        <f>+E62*F62</f>
        <v>0</v>
      </c>
    </row>
    <row r="63" spans="1:14" ht="135.75" customHeight="1">
      <c r="A63" s="47" t="s">
        <v>82</v>
      </c>
      <c r="B63" s="30"/>
      <c r="C63" s="53" t="s">
        <v>221</v>
      </c>
      <c r="D63" s="30"/>
      <c r="E63" s="46"/>
      <c r="F63" s="34"/>
      <c r="G63" s="42"/>
    </row>
    <row r="64" spans="1:14" ht="18.75" customHeight="1">
      <c r="A64" s="30"/>
      <c r="B64" s="30"/>
      <c r="C64" s="39" t="s">
        <v>9</v>
      </c>
      <c r="D64" s="43" t="s">
        <v>29</v>
      </c>
      <c r="E64" s="46">
        <v>4</v>
      </c>
      <c r="F64" s="34">
        <v>0</v>
      </c>
      <c r="G64" s="42">
        <f>+E64*F64</f>
        <v>0</v>
      </c>
    </row>
    <row r="65" spans="1:7" ht="118.5" customHeight="1">
      <c r="A65" s="47" t="s">
        <v>81</v>
      </c>
      <c r="B65" s="30"/>
      <c r="C65" s="53" t="s">
        <v>222</v>
      </c>
      <c r="D65" s="30"/>
      <c r="E65" s="46"/>
      <c r="F65" s="34"/>
      <c r="G65" s="42"/>
    </row>
    <row r="66" spans="1:7" ht="18.75" customHeight="1">
      <c r="A66" s="30"/>
      <c r="B66" s="30"/>
      <c r="C66" s="39" t="s">
        <v>9</v>
      </c>
      <c r="D66" s="43" t="s">
        <v>29</v>
      </c>
      <c r="E66" s="46">
        <v>6</v>
      </c>
      <c r="F66" s="34">
        <v>0</v>
      </c>
      <c r="G66" s="42">
        <f>+E66*F66</f>
        <v>0</v>
      </c>
    </row>
    <row r="67" spans="1:7" ht="18.75" customHeight="1">
      <c r="A67" s="30" t="s">
        <v>80</v>
      </c>
      <c r="B67" s="30"/>
      <c r="C67" s="45" t="s">
        <v>79</v>
      </c>
      <c r="D67" s="30"/>
      <c r="E67" s="38"/>
      <c r="F67" s="34"/>
      <c r="G67" s="34"/>
    </row>
    <row r="68" spans="1:7" ht="15.75">
      <c r="A68" s="30"/>
      <c r="B68" s="30"/>
      <c r="C68" s="45" t="s">
        <v>78</v>
      </c>
      <c r="D68" s="30"/>
      <c r="E68" s="38"/>
      <c r="F68" s="34"/>
      <c r="G68" s="34"/>
    </row>
    <row r="69" spans="1:7" ht="15.75">
      <c r="A69" s="30"/>
      <c r="B69" s="30"/>
      <c r="C69" s="45" t="s">
        <v>77</v>
      </c>
      <c r="D69" s="30"/>
      <c r="E69" s="38"/>
      <c r="F69" s="34"/>
      <c r="G69" s="34"/>
    </row>
    <row r="70" spans="1:7" ht="15.75">
      <c r="A70" s="30"/>
      <c r="B70" s="30"/>
      <c r="C70" s="45" t="s">
        <v>76</v>
      </c>
      <c r="D70" s="30"/>
      <c r="E70" s="38"/>
      <c r="F70" s="34"/>
      <c r="G70" s="40"/>
    </row>
    <row r="71" spans="1:7" ht="15.75">
      <c r="A71" s="30"/>
      <c r="B71" s="30"/>
      <c r="C71" s="45" t="s">
        <v>75</v>
      </c>
      <c r="D71" s="30"/>
      <c r="E71" s="38"/>
      <c r="F71" s="34"/>
      <c r="G71" s="40"/>
    </row>
    <row r="72" spans="1:7" ht="15.75">
      <c r="A72" s="30"/>
      <c r="B72" s="30"/>
      <c r="C72" s="45" t="s">
        <v>74</v>
      </c>
      <c r="D72" s="30"/>
      <c r="E72" s="38"/>
      <c r="F72" s="34"/>
      <c r="G72" s="40"/>
    </row>
    <row r="73" spans="1:7" ht="15.75">
      <c r="A73" s="30"/>
      <c r="B73" s="30"/>
      <c r="C73" s="45" t="s">
        <v>73</v>
      </c>
      <c r="D73" s="30"/>
      <c r="E73" s="38"/>
      <c r="F73" s="34"/>
      <c r="G73" s="40"/>
    </row>
    <row r="74" spans="1:7" ht="15.75">
      <c r="A74" s="30"/>
      <c r="B74" s="30"/>
      <c r="C74" s="45" t="s">
        <v>72</v>
      </c>
      <c r="D74" s="30"/>
      <c r="E74" s="38"/>
      <c r="F74" s="34"/>
      <c r="G74" s="40"/>
    </row>
    <row r="75" spans="1:7" ht="15.75">
      <c r="A75" s="30"/>
      <c r="B75" s="30"/>
      <c r="C75" s="45" t="s">
        <v>71</v>
      </c>
      <c r="D75" s="30"/>
      <c r="E75" s="38"/>
      <c r="F75" s="34"/>
      <c r="G75" s="42"/>
    </row>
    <row r="76" spans="1:7" ht="15.75">
      <c r="A76" s="30"/>
      <c r="B76" s="30"/>
      <c r="C76" s="39" t="s">
        <v>9</v>
      </c>
      <c r="D76" s="43" t="s">
        <v>70</v>
      </c>
      <c r="E76" s="51">
        <v>117</v>
      </c>
      <c r="F76" s="34">
        <v>0</v>
      </c>
      <c r="G76" s="42">
        <f t="shared" ref="G76:G82" si="1">+E76*F76</f>
        <v>0</v>
      </c>
    </row>
    <row r="77" spans="1:7" ht="15.75">
      <c r="A77" s="30" t="s">
        <v>69</v>
      </c>
      <c r="B77" s="30"/>
      <c r="C77" s="45" t="s">
        <v>68</v>
      </c>
      <c r="D77" s="30"/>
      <c r="E77" s="38"/>
      <c r="F77" s="34"/>
      <c r="G77" s="42">
        <f t="shared" si="1"/>
        <v>0</v>
      </c>
    </row>
    <row r="78" spans="1:7" ht="15.75">
      <c r="A78" s="30"/>
      <c r="B78" s="30"/>
      <c r="C78" s="45" t="s">
        <v>67</v>
      </c>
      <c r="D78" s="30"/>
      <c r="E78" s="38"/>
      <c r="F78" s="34"/>
      <c r="G78" s="42">
        <f t="shared" si="1"/>
        <v>0</v>
      </c>
    </row>
    <row r="79" spans="1:7" ht="15.75">
      <c r="A79" s="30"/>
      <c r="B79" s="30"/>
      <c r="C79" s="45" t="s">
        <v>66</v>
      </c>
      <c r="D79" s="30"/>
      <c r="E79" s="38"/>
      <c r="F79" s="34"/>
      <c r="G79" s="42">
        <f t="shared" si="1"/>
        <v>0</v>
      </c>
    </row>
    <row r="80" spans="1:7" ht="15.75">
      <c r="A80" s="30"/>
      <c r="B80" s="30"/>
      <c r="C80" s="45" t="s">
        <v>65</v>
      </c>
      <c r="D80" s="30"/>
      <c r="E80" s="38"/>
      <c r="F80" s="34"/>
      <c r="G80" s="42">
        <f t="shared" si="1"/>
        <v>0</v>
      </c>
    </row>
    <row r="81" spans="1:7" ht="15.75">
      <c r="A81" s="30"/>
      <c r="B81" s="30"/>
      <c r="C81" s="45" t="s">
        <v>64</v>
      </c>
      <c r="D81" s="30"/>
      <c r="E81" s="38"/>
      <c r="F81" s="34"/>
      <c r="G81" s="42">
        <f t="shared" si="1"/>
        <v>0</v>
      </c>
    </row>
    <row r="82" spans="1:7" ht="15.75">
      <c r="A82" s="30"/>
      <c r="B82" s="30"/>
      <c r="C82" s="45" t="s">
        <v>63</v>
      </c>
      <c r="D82" s="30"/>
      <c r="E82" s="38"/>
      <c r="F82" s="34"/>
      <c r="G82" s="42">
        <f t="shared" si="1"/>
        <v>0</v>
      </c>
    </row>
    <row r="83" spans="1:7" ht="15.75">
      <c r="A83" s="30"/>
      <c r="B83" s="30"/>
      <c r="C83" s="45" t="s">
        <v>62</v>
      </c>
      <c r="D83" s="30"/>
      <c r="E83" s="38"/>
      <c r="F83" s="34"/>
      <c r="G83" s="42"/>
    </row>
    <row r="84" spans="1:7" ht="15.75">
      <c r="A84" s="30"/>
      <c r="B84" s="30"/>
      <c r="C84" s="45" t="s">
        <v>61</v>
      </c>
      <c r="D84" s="30"/>
      <c r="E84" s="38"/>
      <c r="F84" s="34"/>
      <c r="G84" s="42">
        <f>+E84*F84</f>
        <v>0</v>
      </c>
    </row>
    <row r="85" spans="1:7" s="21" customFormat="1" ht="15.75">
      <c r="A85" s="30"/>
      <c r="B85" s="30"/>
      <c r="C85" s="45" t="s">
        <v>60</v>
      </c>
      <c r="D85" s="30"/>
      <c r="E85" s="38"/>
      <c r="F85" s="34"/>
      <c r="G85" s="42">
        <f>+E85*F85</f>
        <v>0</v>
      </c>
    </row>
    <row r="86" spans="1:7" ht="15.75">
      <c r="A86" s="30"/>
      <c r="B86" s="30"/>
      <c r="C86" s="45" t="s">
        <v>59</v>
      </c>
      <c r="D86" s="30"/>
      <c r="E86" s="38"/>
      <c r="F86" s="34"/>
      <c r="G86" s="42">
        <f>+E86*F86</f>
        <v>0</v>
      </c>
    </row>
    <row r="87" spans="1:7" ht="15.75">
      <c r="A87" s="30"/>
      <c r="B87" s="30"/>
      <c r="C87" s="45" t="s">
        <v>58</v>
      </c>
      <c r="D87" s="30"/>
      <c r="E87" s="38"/>
      <c r="F87" s="34"/>
      <c r="G87" s="42"/>
    </row>
    <row r="88" spans="1:7" ht="15.75">
      <c r="A88" s="30"/>
      <c r="B88" s="30"/>
      <c r="C88" s="39" t="s">
        <v>9</v>
      </c>
      <c r="D88" s="43" t="s">
        <v>29</v>
      </c>
      <c r="E88" s="38">
        <v>18</v>
      </c>
      <c r="F88" s="34">
        <v>0</v>
      </c>
      <c r="G88" s="42">
        <f>+E88*F88</f>
        <v>0</v>
      </c>
    </row>
    <row r="89" spans="1:7" ht="15.75" customHeight="1">
      <c r="A89" s="30" t="s">
        <v>57</v>
      </c>
      <c r="B89" s="30"/>
      <c r="C89" s="45" t="s">
        <v>56</v>
      </c>
      <c r="D89" s="43"/>
      <c r="E89" s="38"/>
      <c r="F89" s="34"/>
      <c r="G89" s="42">
        <f>+E89*F89</f>
        <v>0</v>
      </c>
    </row>
    <row r="90" spans="1:7" ht="15.75" customHeight="1">
      <c r="A90" s="30"/>
      <c r="B90" s="30"/>
      <c r="C90" s="45" t="s">
        <v>55</v>
      </c>
      <c r="D90" s="43"/>
      <c r="E90" s="38"/>
      <c r="F90" s="34"/>
      <c r="G90" s="42">
        <f>+E90*F90</f>
        <v>0</v>
      </c>
    </row>
    <row r="91" spans="1:7" ht="15.75" customHeight="1">
      <c r="A91" s="30"/>
      <c r="B91" s="30"/>
      <c r="C91" s="45" t="s">
        <v>54</v>
      </c>
      <c r="D91" s="43"/>
      <c r="E91" s="38"/>
      <c r="F91" s="34"/>
      <c r="G91" s="42">
        <f>+E91*F91</f>
        <v>0</v>
      </c>
    </row>
    <row r="92" spans="1:7" ht="15.75" customHeight="1">
      <c r="A92" s="30"/>
      <c r="B92" s="30"/>
      <c r="C92" s="45" t="s">
        <v>53</v>
      </c>
      <c r="D92" s="43"/>
      <c r="E92" s="38"/>
      <c r="F92" s="34"/>
      <c r="G92" s="42">
        <f>+E92*F92</f>
        <v>0</v>
      </c>
    </row>
    <row r="93" spans="1:7" ht="15.75" customHeight="1">
      <c r="A93" s="30"/>
      <c r="B93" s="30"/>
      <c r="C93" s="45" t="s">
        <v>52</v>
      </c>
      <c r="D93" s="43"/>
      <c r="E93" s="38"/>
      <c r="F93" s="34"/>
      <c r="G93" s="42"/>
    </row>
    <row r="94" spans="1:7" ht="15.75" customHeight="1">
      <c r="A94" s="30"/>
      <c r="B94" s="30"/>
      <c r="C94" s="39" t="s">
        <v>9</v>
      </c>
      <c r="D94" s="43" t="s">
        <v>29</v>
      </c>
      <c r="E94" s="38">
        <v>26</v>
      </c>
      <c r="F94" s="34">
        <v>0</v>
      </c>
      <c r="G94" s="42">
        <f>+E94*F94</f>
        <v>0</v>
      </c>
    </row>
    <row r="95" spans="1:7" ht="15.75" customHeight="1">
      <c r="A95" s="30" t="s">
        <v>51</v>
      </c>
      <c r="B95" s="30"/>
      <c r="C95" s="45" t="s">
        <v>42</v>
      </c>
      <c r="D95" s="43"/>
      <c r="E95" s="38"/>
      <c r="F95" s="34"/>
      <c r="G95" s="40"/>
    </row>
    <row r="96" spans="1:7" ht="15.75" customHeight="1">
      <c r="A96" s="30"/>
      <c r="B96" s="30"/>
      <c r="C96" s="45" t="s">
        <v>50</v>
      </c>
      <c r="D96" s="43"/>
      <c r="E96" s="38"/>
      <c r="F96" s="34"/>
      <c r="G96" s="40"/>
    </row>
    <row r="97" spans="1:7" ht="15.75" customHeight="1">
      <c r="A97" s="30"/>
      <c r="B97" s="30"/>
      <c r="C97" s="45" t="s">
        <v>49</v>
      </c>
      <c r="D97" s="43"/>
      <c r="E97" s="38"/>
      <c r="F97" s="34"/>
      <c r="G97" s="40"/>
    </row>
    <row r="98" spans="1:7" ht="15.75" customHeight="1">
      <c r="A98" s="30"/>
      <c r="B98" s="30"/>
      <c r="C98" s="45" t="s">
        <v>48</v>
      </c>
      <c r="D98" s="43"/>
      <c r="E98" s="38"/>
      <c r="F98" s="34"/>
      <c r="G98" s="40"/>
    </row>
    <row r="99" spans="1:7" ht="15.75" customHeight="1">
      <c r="A99" s="30"/>
      <c r="B99" s="30"/>
      <c r="C99" s="45" t="s">
        <v>47</v>
      </c>
      <c r="D99" s="43"/>
      <c r="E99" s="38"/>
      <c r="F99" s="34"/>
      <c r="G99" s="40"/>
    </row>
    <row r="100" spans="1:7" ht="15.75" customHeight="1">
      <c r="A100" s="30"/>
      <c r="B100" s="30"/>
      <c r="C100" s="45" t="s">
        <v>46</v>
      </c>
      <c r="D100" s="43"/>
      <c r="E100" s="38"/>
      <c r="F100" s="34"/>
      <c r="G100" s="40"/>
    </row>
    <row r="101" spans="1:7" ht="15.75" customHeight="1">
      <c r="A101" s="30"/>
      <c r="B101" s="30"/>
      <c r="C101" s="45" t="s">
        <v>45</v>
      </c>
      <c r="D101" s="43"/>
      <c r="E101" s="38"/>
      <c r="F101" s="34"/>
      <c r="G101" s="42"/>
    </row>
    <row r="102" spans="1:7" ht="15" customHeight="1">
      <c r="A102" s="30"/>
      <c r="B102" s="30"/>
      <c r="C102" s="45" t="s">
        <v>44</v>
      </c>
      <c r="D102" s="43"/>
      <c r="E102" s="38"/>
      <c r="F102" s="34"/>
      <c r="G102" s="42"/>
    </row>
    <row r="103" spans="1:7" ht="15" customHeight="1">
      <c r="A103" s="30"/>
      <c r="B103" s="30"/>
      <c r="C103" s="39" t="s">
        <v>9</v>
      </c>
      <c r="D103" s="43" t="s">
        <v>29</v>
      </c>
      <c r="E103" s="38">
        <v>17</v>
      </c>
      <c r="F103" s="34">
        <v>0</v>
      </c>
      <c r="G103" s="42">
        <f>+E103*F103</f>
        <v>0</v>
      </c>
    </row>
    <row r="104" spans="1:7" ht="15.75" customHeight="1">
      <c r="A104" s="30" t="s">
        <v>43</v>
      </c>
      <c r="B104" s="30"/>
      <c r="C104" s="45" t="s">
        <v>42</v>
      </c>
      <c r="D104" s="43"/>
      <c r="E104" s="38"/>
      <c r="F104" s="34"/>
      <c r="G104" s="40"/>
    </row>
    <row r="105" spans="1:7" ht="15.75" customHeight="1">
      <c r="A105" s="30"/>
      <c r="B105" s="30"/>
      <c r="C105" s="45" t="s">
        <v>41</v>
      </c>
      <c r="D105" s="43"/>
      <c r="E105" s="38"/>
      <c r="F105" s="34"/>
      <c r="G105" s="40"/>
    </row>
    <row r="106" spans="1:7" ht="15.75" customHeight="1">
      <c r="A106" s="30"/>
      <c r="B106" s="30"/>
      <c r="C106" s="45" t="s">
        <v>40</v>
      </c>
      <c r="D106" s="43"/>
      <c r="E106" s="38"/>
      <c r="F106" s="34"/>
      <c r="G106" s="40"/>
    </row>
    <row r="107" spans="1:7" ht="15.75" customHeight="1">
      <c r="A107" s="30"/>
      <c r="B107" s="30"/>
      <c r="C107" s="45" t="s">
        <v>39</v>
      </c>
      <c r="D107" s="43"/>
      <c r="E107" s="38"/>
      <c r="F107" s="34"/>
      <c r="G107" s="40"/>
    </row>
    <row r="108" spans="1:7" s="20" customFormat="1" ht="15.75" customHeight="1">
      <c r="A108" s="30"/>
      <c r="B108" s="30"/>
      <c r="C108" s="45" t="s">
        <v>38</v>
      </c>
      <c r="D108" s="43"/>
      <c r="E108" s="38"/>
      <c r="F108" s="34"/>
      <c r="G108" s="40"/>
    </row>
    <row r="109" spans="1:7" ht="15.75" customHeight="1">
      <c r="A109" s="30"/>
      <c r="B109" s="30"/>
      <c r="C109" s="45" t="s">
        <v>37</v>
      </c>
      <c r="D109" s="43"/>
      <c r="E109" s="38"/>
      <c r="F109" s="34"/>
      <c r="G109" s="40"/>
    </row>
    <row r="110" spans="1:7" ht="15.75" customHeight="1">
      <c r="A110" s="30"/>
      <c r="B110" s="30"/>
      <c r="C110" s="45" t="s">
        <v>36</v>
      </c>
      <c r="D110" s="43"/>
      <c r="E110" s="38"/>
      <c r="F110" s="34"/>
      <c r="G110" s="40"/>
    </row>
    <row r="111" spans="1:7" ht="15.75" customHeight="1">
      <c r="A111" s="30"/>
      <c r="B111" s="30"/>
      <c r="C111" s="45" t="s">
        <v>35</v>
      </c>
      <c r="D111" s="43"/>
      <c r="E111" s="38"/>
      <c r="F111" s="34"/>
      <c r="G111" s="40"/>
    </row>
    <row r="112" spans="1:7" ht="15.75" customHeight="1">
      <c r="A112" s="30"/>
      <c r="B112" s="30"/>
      <c r="C112" s="45" t="s">
        <v>34</v>
      </c>
      <c r="D112" s="43"/>
      <c r="E112" s="38"/>
      <c r="F112" s="34"/>
      <c r="G112" s="42"/>
    </row>
    <row r="113" spans="1:7" ht="15.75" customHeight="1">
      <c r="A113" s="30"/>
      <c r="B113" s="30"/>
      <c r="C113" s="39" t="s">
        <v>9</v>
      </c>
      <c r="D113" s="43" t="s">
        <v>29</v>
      </c>
      <c r="E113" s="38">
        <v>26</v>
      </c>
      <c r="F113" s="34">
        <v>0</v>
      </c>
      <c r="G113" s="42">
        <f>+E113*F113</f>
        <v>0</v>
      </c>
    </row>
    <row r="114" spans="1:7" ht="15.75" customHeight="1">
      <c r="A114" s="30" t="s">
        <v>33</v>
      </c>
      <c r="B114" s="30"/>
      <c r="C114" s="45" t="s">
        <v>32</v>
      </c>
      <c r="D114" s="43"/>
      <c r="E114" s="38"/>
      <c r="F114" s="34"/>
      <c r="G114" s="40"/>
    </row>
    <row r="115" spans="1:7" ht="15.75" customHeight="1">
      <c r="A115" s="30"/>
      <c r="B115" s="30"/>
      <c r="C115" s="45" t="s">
        <v>31</v>
      </c>
      <c r="D115" s="43"/>
      <c r="E115" s="38"/>
      <c r="F115" s="34"/>
      <c r="G115" s="40"/>
    </row>
    <row r="116" spans="1:7" ht="15.75" customHeight="1">
      <c r="A116" s="30"/>
      <c r="B116" s="30"/>
      <c r="C116" s="45" t="s">
        <v>30</v>
      </c>
      <c r="D116" s="43"/>
      <c r="E116" s="38"/>
      <c r="F116" s="34"/>
      <c r="G116" s="42"/>
    </row>
    <row r="117" spans="1:7" ht="15.75" customHeight="1">
      <c r="A117" s="30"/>
      <c r="B117" s="30"/>
      <c r="C117" s="39" t="s">
        <v>9</v>
      </c>
      <c r="D117" s="43" t="s">
        <v>29</v>
      </c>
      <c r="E117" s="38">
        <v>18</v>
      </c>
      <c r="F117" s="34">
        <v>0</v>
      </c>
      <c r="G117" s="42">
        <f>+E117*F117</f>
        <v>0</v>
      </c>
    </row>
    <row r="118" spans="1:7" ht="15.75" customHeight="1">
      <c r="A118" s="30" t="s">
        <v>28</v>
      </c>
      <c r="B118" s="30"/>
      <c r="C118" s="54" t="s">
        <v>27</v>
      </c>
      <c r="D118" s="43"/>
      <c r="E118" s="38"/>
      <c r="F118" s="34"/>
      <c r="G118" s="42"/>
    </row>
    <row r="119" spans="1:7" ht="15.75" customHeight="1">
      <c r="A119" s="30"/>
      <c r="B119" s="30"/>
      <c r="C119" s="54" t="s">
        <v>26</v>
      </c>
      <c r="D119" s="43"/>
      <c r="E119" s="38"/>
      <c r="F119" s="34"/>
      <c r="G119" s="42"/>
    </row>
    <row r="120" spans="1:7" ht="15.75" customHeight="1">
      <c r="A120" s="30"/>
      <c r="B120" s="30"/>
      <c r="C120" s="39" t="s">
        <v>9</v>
      </c>
      <c r="D120" s="43" t="s">
        <v>20</v>
      </c>
      <c r="E120" s="46">
        <v>574.09</v>
      </c>
      <c r="F120" s="34">
        <v>0</v>
      </c>
      <c r="G120" s="42">
        <f>+E120*F120</f>
        <v>0</v>
      </c>
    </row>
    <row r="121" spans="1:7" ht="15.75" customHeight="1">
      <c r="A121" s="30" t="s">
        <v>25</v>
      </c>
      <c r="B121" s="30" t="s">
        <v>24</v>
      </c>
      <c r="C121" s="45" t="s">
        <v>23</v>
      </c>
      <c r="D121" s="43"/>
      <c r="E121" s="38"/>
      <c r="F121" s="34"/>
      <c r="G121" s="42"/>
    </row>
    <row r="122" spans="1:7" ht="15.75" customHeight="1">
      <c r="A122" s="30"/>
      <c r="B122" s="30"/>
      <c r="C122" s="45" t="s">
        <v>22</v>
      </c>
      <c r="D122" s="43"/>
      <c r="E122" s="38"/>
      <c r="F122" s="34"/>
      <c r="G122" s="42"/>
    </row>
    <row r="123" spans="1:7" ht="15.75" customHeight="1">
      <c r="A123" s="30"/>
      <c r="B123" s="30"/>
      <c r="C123" s="45" t="s">
        <v>21</v>
      </c>
      <c r="D123" s="43"/>
      <c r="E123" s="46"/>
      <c r="F123" s="34"/>
      <c r="G123" s="42"/>
    </row>
    <row r="124" spans="1:7" ht="15.75" customHeight="1">
      <c r="A124" s="30"/>
      <c r="B124" s="30"/>
      <c r="C124" s="39" t="s">
        <v>9</v>
      </c>
      <c r="D124" s="43" t="s">
        <v>20</v>
      </c>
      <c r="E124" s="46">
        <v>529.57000000000005</v>
      </c>
      <c r="F124" s="34">
        <v>0</v>
      </c>
      <c r="G124" s="42">
        <f>+E124*F124</f>
        <v>0</v>
      </c>
    </row>
    <row r="125" spans="1:7" ht="7.5" customHeight="1">
      <c r="A125" s="30"/>
      <c r="B125" s="30"/>
      <c r="C125" s="45"/>
      <c r="D125" s="55"/>
      <c r="E125" s="38"/>
      <c r="F125" s="34"/>
      <c r="G125" s="42"/>
    </row>
    <row r="126" spans="1:7" ht="15.75" customHeight="1">
      <c r="A126" s="30"/>
      <c r="B126" s="30"/>
      <c r="C126" s="39" t="s">
        <v>19</v>
      </c>
      <c r="D126" s="55"/>
      <c r="E126" s="38"/>
      <c r="F126" s="34"/>
      <c r="G126" s="56">
        <f>SUM(G29:G125)</f>
        <v>0</v>
      </c>
    </row>
    <row r="127" spans="1:7" ht="12.95" customHeight="1">
      <c r="A127" s="30"/>
      <c r="B127" s="30"/>
      <c r="C127" s="57"/>
      <c r="D127" s="55"/>
      <c r="E127" s="38"/>
      <c r="F127" s="34"/>
      <c r="G127" s="56"/>
    </row>
    <row r="128" spans="1:7" ht="15.75">
      <c r="A128" s="30"/>
      <c r="B128" s="30"/>
      <c r="C128" s="58"/>
      <c r="D128" s="55"/>
      <c r="E128" s="38"/>
      <c r="F128" s="34"/>
      <c r="G128" s="42"/>
    </row>
    <row r="129" spans="1:7" ht="15.75">
      <c r="A129" s="43"/>
      <c r="B129" s="43"/>
      <c r="C129" s="59" t="s">
        <v>18</v>
      </c>
      <c r="D129" s="60"/>
      <c r="E129" s="33"/>
      <c r="F129" s="34"/>
      <c r="G129" s="42"/>
    </row>
    <row r="130" spans="1:7" ht="15.75">
      <c r="A130" s="43"/>
      <c r="B130" s="43"/>
      <c r="C130" s="59"/>
      <c r="D130" s="60"/>
      <c r="E130" s="33"/>
      <c r="F130" s="34"/>
      <c r="G130" s="42"/>
    </row>
    <row r="131" spans="1:7" ht="15.75">
      <c r="A131" s="43" t="s">
        <v>17</v>
      </c>
      <c r="B131" s="43"/>
      <c r="C131" s="59" t="s">
        <v>16</v>
      </c>
      <c r="D131" s="60"/>
      <c r="E131" s="115">
        <f>G17</f>
        <v>0</v>
      </c>
      <c r="F131" s="115"/>
      <c r="G131" s="42"/>
    </row>
    <row r="132" spans="1:7" ht="15.75">
      <c r="A132" s="43" t="s">
        <v>15</v>
      </c>
      <c r="B132" s="43"/>
      <c r="C132" s="59" t="s">
        <v>14</v>
      </c>
      <c r="D132" s="60"/>
      <c r="E132" s="115">
        <f>G126</f>
        <v>0</v>
      </c>
      <c r="F132" s="115"/>
      <c r="G132" s="42"/>
    </row>
    <row r="133" spans="1:7" ht="5.0999999999999996" customHeight="1">
      <c r="A133" s="43"/>
      <c r="B133" s="43"/>
      <c r="C133" s="59"/>
      <c r="D133" s="60"/>
      <c r="E133" s="33"/>
      <c r="F133" s="34"/>
      <c r="G133" s="42"/>
    </row>
    <row r="134" spans="1:7" ht="15.75">
      <c r="A134" s="30"/>
      <c r="B134" s="30"/>
      <c r="C134" s="41"/>
      <c r="D134" s="60"/>
      <c r="E134" s="115">
        <f>SUM(E131:F132)</f>
        <v>0</v>
      </c>
      <c r="F134" s="115"/>
      <c r="G134" s="42"/>
    </row>
    <row r="135" spans="1:7" ht="15.75">
      <c r="A135" s="30"/>
      <c r="B135" s="30"/>
      <c r="C135" s="41"/>
      <c r="D135" s="60"/>
      <c r="E135" s="33"/>
      <c r="F135" s="34"/>
      <c r="G135" s="42"/>
    </row>
    <row r="136" spans="1:7" ht="15.75">
      <c r="A136" s="30"/>
      <c r="B136" s="30"/>
      <c r="C136" s="112" t="s">
        <v>13</v>
      </c>
      <c r="D136" s="112"/>
      <c r="E136" s="112"/>
      <c r="F136" s="112"/>
      <c r="G136" s="42"/>
    </row>
    <row r="137" spans="1:7" ht="15.75">
      <c r="A137" s="30"/>
      <c r="B137" s="30"/>
      <c r="C137" s="41"/>
      <c r="D137" s="60"/>
      <c r="E137" s="33"/>
      <c r="F137" s="34"/>
      <c r="G137" s="42"/>
    </row>
    <row r="138" spans="1:7" ht="15.75">
      <c r="A138" s="30"/>
      <c r="B138" s="30"/>
      <c r="C138" s="58" t="s">
        <v>12</v>
      </c>
      <c r="D138" s="60"/>
      <c r="E138" s="113">
        <f>E134*0.2</f>
        <v>0</v>
      </c>
      <c r="F138" s="113"/>
      <c r="G138" s="42"/>
    </row>
    <row r="139" spans="1:7" ht="15.75">
      <c r="A139" s="30"/>
      <c r="B139" s="30"/>
      <c r="C139" s="41"/>
      <c r="D139" s="60"/>
      <c r="E139" s="33"/>
      <c r="F139" s="34"/>
      <c r="G139" s="42"/>
    </row>
    <row r="140" spans="1:7" ht="15.75">
      <c r="A140" s="30"/>
      <c r="B140" s="30"/>
      <c r="C140" s="41"/>
      <c r="D140" s="60"/>
      <c r="E140" s="33"/>
      <c r="F140" s="34"/>
      <c r="G140" s="42"/>
    </row>
    <row r="141" spans="1:7" ht="15.75">
      <c r="A141" s="30"/>
      <c r="B141" s="30"/>
      <c r="C141" s="39" t="s">
        <v>9</v>
      </c>
      <c r="D141" s="60"/>
      <c r="E141" s="116">
        <f>E134+E138</f>
        <v>0</v>
      </c>
      <c r="F141" s="116"/>
      <c r="G141" s="42"/>
    </row>
    <row r="142" spans="1:7" ht="15.75">
      <c r="A142" s="15"/>
      <c r="B142" s="15"/>
      <c r="C142" s="14"/>
      <c r="D142" s="19"/>
      <c r="E142" s="18"/>
      <c r="F142" s="17"/>
      <c r="G142" s="12"/>
    </row>
    <row r="143" spans="1:7" ht="15.75">
      <c r="A143" s="15"/>
      <c r="B143" s="15"/>
      <c r="C143" s="14"/>
      <c r="D143" s="19"/>
      <c r="E143" s="18"/>
      <c r="F143" s="17"/>
      <c r="G143" s="12"/>
    </row>
    <row r="144" spans="1:7" ht="15.75">
      <c r="A144" s="15"/>
      <c r="B144" s="15"/>
      <c r="C144" s="14"/>
      <c r="D144" s="19"/>
      <c r="E144" s="18"/>
      <c r="F144" s="17"/>
      <c r="G144" s="12"/>
    </row>
    <row r="145" spans="1:7" ht="15.75">
      <c r="A145" s="15"/>
      <c r="B145" s="15"/>
      <c r="C145" s="14"/>
      <c r="D145" s="16"/>
      <c r="E145" s="16"/>
      <c r="F145" s="16"/>
      <c r="G145" s="16"/>
    </row>
    <row r="146" spans="1:7" ht="15.75">
      <c r="A146" s="15"/>
      <c r="B146" s="15"/>
      <c r="C146" s="14"/>
      <c r="D146" s="16"/>
      <c r="E146" s="16"/>
      <c r="F146" s="16"/>
      <c r="G146" s="16"/>
    </row>
    <row r="147" spans="1:7" ht="15.75">
      <c r="A147" s="15"/>
      <c r="B147" s="15"/>
      <c r="C147" s="14"/>
      <c r="D147" s="13"/>
      <c r="E147" s="13"/>
      <c r="F147" s="13"/>
      <c r="G147" s="13"/>
    </row>
    <row r="148" spans="1:7" ht="15.75">
      <c r="A148" s="15"/>
      <c r="B148" s="15"/>
      <c r="C148" s="14"/>
      <c r="D148" s="13"/>
      <c r="E148" s="13"/>
      <c r="F148" s="13"/>
      <c r="G148" s="12"/>
    </row>
  </sheetData>
  <mergeCells count="10">
    <mergeCell ref="E138:F138"/>
    <mergeCell ref="E141:F141"/>
    <mergeCell ref="C136:F136"/>
    <mergeCell ref="A7:G7"/>
    <mergeCell ref="A8:G8"/>
    <mergeCell ref="A5:G5"/>
    <mergeCell ref="A6:G6"/>
    <mergeCell ref="E131:F131"/>
    <mergeCell ref="E132:F132"/>
    <mergeCell ref="E134:F134"/>
  </mergeCells>
  <printOptions horizontalCentered="1"/>
  <pageMargins left="0.15748031496062992" right="0" top="0.94488188976377963" bottom="0.43307086614173229" header="0.23622047244094491" footer="0.19685039370078741"/>
  <pageSetup paperSize="9" orientation="portrait" horizontalDpi="300" verticalDpi="300" r:id="rId1"/>
  <headerFooter alignWithMargins="0">
    <oddHeader>&amp;L&amp;8&amp;X&amp;F / &amp;A</oddHead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Rekapitulacija</vt:lpstr>
      <vt:lpstr>Saobraćajnica</vt:lpstr>
      <vt:lpstr>Atmosferska</vt:lpstr>
      <vt:lpstr>Atmosferska!Print_Area</vt:lpstr>
      <vt:lpstr>Saobraćajnica!Print_Area</vt:lpstr>
      <vt:lpstr>Atmosferska!Print_Titles</vt:lpstr>
      <vt:lpstr>Saobraćajnica!Print_Titles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 Zivkovic</dc:creator>
  <cp:lastModifiedBy>Ivan Zivkovic</cp:lastModifiedBy>
  <dcterms:created xsi:type="dcterms:W3CDTF">2025-05-23T19:51:36Z</dcterms:created>
  <dcterms:modified xsi:type="dcterms:W3CDTF">2025-06-06T10:03:25Z</dcterms:modified>
</cp:coreProperties>
</file>